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66" i="1" l="1"/>
  <c r="J164" i="1"/>
  <c r="H164" i="1"/>
  <c r="I164" i="1" s="1"/>
  <c r="L164" i="1" s="1"/>
  <c r="J163" i="1"/>
  <c r="H163" i="1"/>
  <c r="J162" i="1"/>
  <c r="I162" i="1"/>
  <c r="L162" i="1" s="1"/>
  <c r="H162" i="1"/>
  <c r="J161" i="1"/>
  <c r="H161" i="1"/>
  <c r="J160" i="1"/>
  <c r="H160" i="1"/>
  <c r="I160" i="1" s="1"/>
  <c r="L160" i="1" s="1"/>
  <c r="J159" i="1"/>
  <c r="H159" i="1"/>
  <c r="J158" i="1"/>
  <c r="I158" i="1"/>
  <c r="L158" i="1" s="1"/>
  <c r="H158" i="1"/>
  <c r="J157" i="1"/>
  <c r="H157" i="1"/>
  <c r="J156" i="1"/>
  <c r="H156" i="1"/>
  <c r="I156" i="1" s="1"/>
  <c r="L156" i="1" s="1"/>
  <c r="J155" i="1"/>
  <c r="H155" i="1"/>
  <c r="J154" i="1"/>
  <c r="I154" i="1"/>
  <c r="L154" i="1" s="1"/>
  <c r="H154" i="1"/>
  <c r="J153" i="1"/>
  <c r="H153" i="1"/>
  <c r="J152" i="1"/>
  <c r="H152" i="1"/>
  <c r="I152" i="1" s="1"/>
  <c r="L152" i="1" s="1"/>
  <c r="J151" i="1"/>
  <c r="H151" i="1"/>
  <c r="J150" i="1"/>
  <c r="I150" i="1"/>
  <c r="L150" i="1" s="1"/>
  <c r="H150" i="1"/>
  <c r="J149" i="1"/>
  <c r="H149" i="1"/>
  <c r="J148" i="1"/>
  <c r="H148" i="1"/>
  <c r="I148" i="1" s="1"/>
  <c r="L148" i="1" s="1"/>
  <c r="J147" i="1"/>
  <c r="H147" i="1"/>
  <c r="J146" i="1"/>
  <c r="I146" i="1"/>
  <c r="L146" i="1" s="1"/>
  <c r="H146" i="1"/>
  <c r="J145" i="1"/>
  <c r="H145" i="1"/>
  <c r="J144" i="1"/>
  <c r="H144" i="1"/>
  <c r="I144" i="1" s="1"/>
  <c r="L144" i="1" s="1"/>
  <c r="J143" i="1"/>
  <c r="H143" i="1"/>
  <c r="J142" i="1"/>
  <c r="I142" i="1"/>
  <c r="L142" i="1" s="1"/>
  <c r="H142" i="1"/>
  <c r="J141" i="1"/>
  <c r="H141" i="1"/>
  <c r="J140" i="1"/>
  <c r="H140" i="1"/>
  <c r="I140" i="1" s="1"/>
  <c r="L140" i="1" s="1"/>
  <c r="J139" i="1"/>
  <c r="H139" i="1"/>
  <c r="J138" i="1"/>
  <c r="I138" i="1"/>
  <c r="L138" i="1" s="1"/>
  <c r="H138" i="1"/>
  <c r="J137" i="1"/>
  <c r="H137" i="1"/>
  <c r="J136" i="1"/>
  <c r="H136" i="1"/>
  <c r="I136" i="1" s="1"/>
  <c r="L136" i="1" s="1"/>
  <c r="J135" i="1"/>
  <c r="H135" i="1"/>
  <c r="J134" i="1"/>
  <c r="I134" i="1"/>
  <c r="L134" i="1" s="1"/>
  <c r="H134" i="1"/>
  <c r="J133" i="1"/>
  <c r="H133" i="1"/>
  <c r="J132" i="1"/>
  <c r="H132" i="1"/>
  <c r="I132" i="1" s="1"/>
  <c r="L132" i="1" s="1"/>
  <c r="J131" i="1"/>
  <c r="H131" i="1"/>
  <c r="J130" i="1"/>
  <c r="I130" i="1"/>
  <c r="L130" i="1" s="1"/>
  <c r="H130" i="1"/>
  <c r="J129" i="1"/>
  <c r="H129" i="1"/>
  <c r="J128" i="1"/>
  <c r="H128" i="1"/>
  <c r="I128" i="1" s="1"/>
  <c r="L128" i="1" s="1"/>
  <c r="J127" i="1"/>
  <c r="H127" i="1"/>
  <c r="J126" i="1"/>
  <c r="I126" i="1"/>
  <c r="L126" i="1" s="1"/>
  <c r="H126" i="1"/>
  <c r="J125" i="1"/>
  <c r="H125" i="1"/>
  <c r="J124" i="1"/>
  <c r="H124" i="1"/>
  <c r="I124" i="1" s="1"/>
  <c r="L124" i="1" s="1"/>
  <c r="J123" i="1"/>
  <c r="H123" i="1"/>
  <c r="J122" i="1"/>
  <c r="H122" i="1"/>
  <c r="J121" i="1"/>
  <c r="H121" i="1"/>
  <c r="J120" i="1"/>
  <c r="I120" i="1"/>
  <c r="L120" i="1" s="1"/>
  <c r="H120" i="1"/>
  <c r="J119" i="1"/>
  <c r="H119" i="1"/>
  <c r="J118" i="1"/>
  <c r="H118" i="1"/>
  <c r="I118" i="1" s="1"/>
  <c r="L118" i="1" s="1"/>
  <c r="J117" i="1"/>
  <c r="H117" i="1"/>
  <c r="J116" i="1"/>
  <c r="I116" i="1"/>
  <c r="L116" i="1" s="1"/>
  <c r="H116" i="1"/>
  <c r="J115" i="1"/>
  <c r="H115" i="1"/>
  <c r="J114" i="1"/>
  <c r="H114" i="1"/>
  <c r="I114" i="1" s="1"/>
  <c r="L114" i="1" s="1"/>
  <c r="J113" i="1"/>
  <c r="H113" i="1"/>
  <c r="J112" i="1"/>
  <c r="I112" i="1"/>
  <c r="L112" i="1" s="1"/>
  <c r="H112" i="1"/>
  <c r="J111" i="1"/>
  <c r="H111" i="1"/>
  <c r="J110" i="1"/>
  <c r="H110" i="1"/>
  <c r="I110" i="1" s="1"/>
  <c r="L110" i="1" s="1"/>
  <c r="J109" i="1"/>
  <c r="H109" i="1"/>
  <c r="J108" i="1"/>
  <c r="I108" i="1"/>
  <c r="L108" i="1" s="1"/>
  <c r="H108" i="1"/>
  <c r="J107" i="1"/>
  <c r="H107" i="1"/>
  <c r="J106" i="1"/>
  <c r="H106" i="1"/>
  <c r="I106" i="1" s="1"/>
  <c r="L106" i="1" s="1"/>
  <c r="J105" i="1"/>
  <c r="H105" i="1"/>
  <c r="J104" i="1"/>
  <c r="I104" i="1"/>
  <c r="L104" i="1" s="1"/>
  <c r="H104" i="1"/>
  <c r="J103" i="1"/>
  <c r="H103" i="1"/>
  <c r="J102" i="1"/>
  <c r="H102" i="1"/>
  <c r="I102" i="1" s="1"/>
  <c r="L102" i="1" s="1"/>
  <c r="J101" i="1"/>
  <c r="H101" i="1"/>
  <c r="J100" i="1"/>
  <c r="I100" i="1"/>
  <c r="L100" i="1" s="1"/>
  <c r="H100" i="1"/>
  <c r="J99" i="1"/>
  <c r="H99" i="1"/>
  <c r="J98" i="1"/>
  <c r="H98" i="1"/>
  <c r="I98" i="1" s="1"/>
  <c r="L98" i="1" s="1"/>
  <c r="J97" i="1"/>
  <c r="H97" i="1"/>
  <c r="J96" i="1"/>
  <c r="I96" i="1"/>
  <c r="L96" i="1" s="1"/>
  <c r="H96" i="1"/>
  <c r="J95" i="1"/>
  <c r="H95" i="1"/>
  <c r="J94" i="1"/>
  <c r="H94" i="1"/>
  <c r="I94" i="1" s="1"/>
  <c r="L94" i="1" s="1"/>
  <c r="J93" i="1"/>
  <c r="H93" i="1"/>
  <c r="J92" i="1"/>
  <c r="I92" i="1"/>
  <c r="L92" i="1" s="1"/>
  <c r="H92" i="1"/>
  <c r="J91" i="1"/>
  <c r="H91" i="1"/>
  <c r="J90" i="1"/>
  <c r="H90" i="1"/>
  <c r="I90" i="1" s="1"/>
  <c r="L90" i="1" s="1"/>
  <c r="J89" i="1"/>
  <c r="H89" i="1"/>
  <c r="J88" i="1"/>
  <c r="I88" i="1"/>
  <c r="L88" i="1" s="1"/>
  <c r="H88" i="1"/>
  <c r="J87" i="1"/>
  <c r="H87" i="1"/>
  <c r="J86" i="1"/>
  <c r="H86" i="1"/>
  <c r="I86" i="1" s="1"/>
  <c r="L86" i="1" s="1"/>
  <c r="J85" i="1"/>
  <c r="H85" i="1"/>
  <c r="J84" i="1"/>
  <c r="H84" i="1"/>
  <c r="I84" i="1" s="1"/>
  <c r="L84" i="1" s="1"/>
  <c r="J83" i="1"/>
  <c r="H83" i="1"/>
  <c r="J82" i="1"/>
  <c r="H82" i="1"/>
  <c r="I82" i="1" s="1"/>
  <c r="L82" i="1" s="1"/>
  <c r="J81" i="1"/>
  <c r="H81" i="1"/>
  <c r="J80" i="1"/>
  <c r="H80" i="1"/>
  <c r="I80" i="1" s="1"/>
  <c r="L80" i="1" s="1"/>
  <c r="J79" i="1"/>
  <c r="H79" i="1"/>
  <c r="J78" i="1"/>
  <c r="I78" i="1"/>
  <c r="L78" i="1" s="1"/>
  <c r="H78" i="1"/>
  <c r="J77" i="1"/>
  <c r="H77" i="1"/>
  <c r="J76" i="1"/>
  <c r="H76" i="1"/>
  <c r="I76" i="1" s="1"/>
  <c r="L76" i="1" s="1"/>
  <c r="J75" i="1"/>
  <c r="H75" i="1"/>
  <c r="J74" i="1"/>
  <c r="H74" i="1"/>
  <c r="I74" i="1" s="1"/>
  <c r="L74" i="1" s="1"/>
  <c r="J73" i="1"/>
  <c r="H73" i="1"/>
  <c r="J72" i="1"/>
  <c r="H72" i="1"/>
  <c r="I72" i="1" s="1"/>
  <c r="L72" i="1" s="1"/>
  <c r="J71" i="1"/>
  <c r="H71" i="1"/>
  <c r="J70" i="1"/>
  <c r="I70" i="1"/>
  <c r="L70" i="1" s="1"/>
  <c r="H70" i="1"/>
  <c r="J69" i="1"/>
  <c r="H69" i="1"/>
  <c r="J68" i="1"/>
  <c r="H68" i="1"/>
  <c r="I68" i="1" s="1"/>
  <c r="L68" i="1" s="1"/>
  <c r="J67" i="1"/>
  <c r="H67" i="1"/>
  <c r="J66" i="1"/>
  <c r="H66" i="1"/>
  <c r="I66" i="1" s="1"/>
  <c r="L66" i="1" s="1"/>
  <c r="J65" i="1"/>
  <c r="H65" i="1"/>
  <c r="J64" i="1"/>
  <c r="H64" i="1"/>
  <c r="I64" i="1" s="1"/>
  <c r="L64" i="1" s="1"/>
  <c r="J63" i="1"/>
  <c r="H63" i="1"/>
  <c r="J62" i="1"/>
  <c r="I62" i="1"/>
  <c r="L62" i="1" s="1"/>
  <c r="H62" i="1"/>
  <c r="J61" i="1"/>
  <c r="H61" i="1"/>
  <c r="J60" i="1"/>
  <c r="H60" i="1"/>
  <c r="I60" i="1" s="1"/>
  <c r="L60" i="1" s="1"/>
  <c r="J59" i="1"/>
  <c r="H59" i="1"/>
  <c r="J58" i="1"/>
  <c r="H58" i="1"/>
  <c r="I58" i="1" s="1"/>
  <c r="L58" i="1" s="1"/>
  <c r="J57" i="1"/>
  <c r="H57" i="1"/>
  <c r="J56" i="1"/>
  <c r="H56" i="1"/>
  <c r="I56" i="1" s="1"/>
  <c r="L56" i="1" s="1"/>
  <c r="J55" i="1"/>
  <c r="H55" i="1"/>
  <c r="J54" i="1"/>
  <c r="I54" i="1"/>
  <c r="L54" i="1" s="1"/>
  <c r="H54" i="1"/>
  <c r="J53" i="1"/>
  <c r="H53" i="1"/>
  <c r="J52" i="1"/>
  <c r="H52" i="1"/>
  <c r="I52" i="1" s="1"/>
  <c r="L52" i="1" s="1"/>
  <c r="J51" i="1"/>
  <c r="H51" i="1"/>
  <c r="J50" i="1"/>
  <c r="H50" i="1"/>
  <c r="I50" i="1" s="1"/>
  <c r="L50" i="1" s="1"/>
  <c r="J49" i="1"/>
  <c r="H49" i="1"/>
  <c r="J48" i="1"/>
  <c r="H48" i="1"/>
  <c r="I48" i="1" s="1"/>
  <c r="L48" i="1" s="1"/>
  <c r="J47" i="1"/>
  <c r="H47" i="1"/>
  <c r="J46" i="1"/>
  <c r="I46" i="1"/>
  <c r="L46" i="1" s="1"/>
  <c r="H46" i="1"/>
  <c r="J45" i="1"/>
  <c r="H45" i="1"/>
  <c r="J44" i="1"/>
  <c r="H44" i="1"/>
  <c r="I44" i="1" s="1"/>
  <c r="L44" i="1" s="1"/>
  <c r="J43" i="1"/>
  <c r="H43" i="1"/>
  <c r="J42" i="1"/>
  <c r="H42" i="1"/>
  <c r="I42" i="1" s="1"/>
  <c r="L42" i="1" s="1"/>
  <c r="J41" i="1"/>
  <c r="H41" i="1"/>
  <c r="J40" i="1"/>
  <c r="H40" i="1"/>
  <c r="I40" i="1" s="1"/>
  <c r="L40" i="1" s="1"/>
  <c r="J39" i="1"/>
  <c r="H39" i="1"/>
  <c r="J38" i="1"/>
  <c r="I38" i="1"/>
  <c r="L38" i="1" s="1"/>
  <c r="H38" i="1"/>
  <c r="J37" i="1"/>
  <c r="H37" i="1"/>
  <c r="J36" i="1"/>
  <c r="H36" i="1"/>
  <c r="I36" i="1" s="1"/>
  <c r="L36" i="1" s="1"/>
  <c r="J35" i="1"/>
  <c r="H35" i="1"/>
  <c r="J34" i="1"/>
  <c r="H34" i="1"/>
  <c r="I34" i="1" s="1"/>
  <c r="L34" i="1" s="1"/>
  <c r="J33" i="1"/>
  <c r="H33" i="1"/>
  <c r="J32" i="1"/>
  <c r="H32" i="1"/>
  <c r="I32" i="1" s="1"/>
  <c r="L32" i="1" s="1"/>
  <c r="J31" i="1"/>
  <c r="H31" i="1"/>
  <c r="J30" i="1"/>
  <c r="I30" i="1"/>
  <c r="L30" i="1" s="1"/>
  <c r="H30" i="1"/>
  <c r="J29" i="1"/>
  <c r="H29" i="1"/>
  <c r="J28" i="1"/>
  <c r="H28" i="1"/>
  <c r="I28" i="1" s="1"/>
  <c r="L28" i="1" s="1"/>
  <c r="J27" i="1"/>
  <c r="H27" i="1"/>
  <c r="J26" i="1"/>
  <c r="H26" i="1"/>
  <c r="I26" i="1" s="1"/>
  <c r="L26" i="1" s="1"/>
  <c r="J25" i="1"/>
  <c r="H25" i="1"/>
  <c r="J24" i="1"/>
  <c r="H24" i="1"/>
  <c r="I24" i="1" s="1"/>
  <c r="L24" i="1" s="1"/>
  <c r="J23" i="1"/>
  <c r="H23" i="1"/>
  <c r="J22" i="1"/>
  <c r="I22" i="1"/>
  <c r="L22" i="1" s="1"/>
  <c r="H22" i="1"/>
  <c r="J21" i="1"/>
  <c r="H21" i="1"/>
  <c r="J20" i="1"/>
  <c r="H20" i="1"/>
  <c r="I20" i="1" s="1"/>
  <c r="L20" i="1" s="1"/>
  <c r="J19" i="1"/>
  <c r="H19" i="1"/>
  <c r="J18" i="1"/>
  <c r="H18" i="1"/>
  <c r="I18" i="1" s="1"/>
  <c r="L18" i="1" s="1"/>
  <c r="J17" i="1"/>
  <c r="H17" i="1"/>
  <c r="J16" i="1"/>
  <c r="H16" i="1"/>
  <c r="I16" i="1" s="1"/>
  <c r="L16" i="1" s="1"/>
  <c r="J15" i="1"/>
  <c r="H15" i="1"/>
  <c r="J14" i="1"/>
  <c r="I14" i="1"/>
  <c r="L14" i="1" s="1"/>
  <c r="H14" i="1"/>
  <c r="J13" i="1"/>
  <c r="H13" i="1"/>
  <c r="J12" i="1"/>
  <c r="H12" i="1"/>
  <c r="I12" i="1" s="1"/>
  <c r="L12" i="1" s="1"/>
  <c r="J11" i="1"/>
  <c r="H11" i="1"/>
  <c r="J10" i="1"/>
  <c r="H10" i="1"/>
  <c r="I10" i="1" s="1"/>
  <c r="L10" i="1" s="1"/>
  <c r="J9" i="1"/>
  <c r="H9" i="1"/>
  <c r="J8" i="1"/>
  <c r="H8" i="1"/>
  <c r="I8" i="1" s="1"/>
  <c r="L8" i="1" s="1"/>
  <c r="J7" i="1"/>
  <c r="H7" i="1"/>
  <c r="J6" i="1"/>
  <c r="I6" i="1"/>
  <c r="L6" i="1" s="1"/>
  <c r="H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J5" i="1"/>
  <c r="H5" i="1"/>
  <c r="A5" i="1"/>
  <c r="J4" i="1"/>
  <c r="H4" i="1"/>
  <c r="I4" i="1" s="1"/>
  <c r="L4" i="1" s="1"/>
  <c r="I23" i="1" l="1"/>
  <c r="L23" i="1" s="1"/>
  <c r="I31" i="1"/>
  <c r="L31" i="1" s="1"/>
  <c r="I5" i="1"/>
  <c r="L5" i="1" s="1"/>
  <c r="I7" i="1"/>
  <c r="L7" i="1" s="1"/>
  <c r="I9" i="1"/>
  <c r="L9" i="1" s="1"/>
  <c r="I11" i="1"/>
  <c r="L11" i="1" s="1"/>
  <c r="I13" i="1"/>
  <c r="L13" i="1" s="1"/>
  <c r="I15" i="1"/>
  <c r="L15" i="1" s="1"/>
  <c r="I17" i="1"/>
  <c r="L17" i="1" s="1"/>
  <c r="I19" i="1"/>
  <c r="L19" i="1" s="1"/>
  <c r="I21" i="1"/>
  <c r="L21" i="1" s="1"/>
  <c r="I25" i="1"/>
  <c r="L25" i="1" s="1"/>
  <c r="I29" i="1"/>
  <c r="L29" i="1" s="1"/>
  <c r="I33" i="1"/>
  <c r="L33" i="1" s="1"/>
  <c r="I37" i="1"/>
  <c r="L37" i="1" s="1"/>
  <c r="I27" i="1"/>
  <c r="L27" i="1" s="1"/>
  <c r="I35" i="1"/>
  <c r="L35" i="1" s="1"/>
  <c r="I39" i="1"/>
  <c r="L39" i="1" s="1"/>
  <c r="I41" i="1"/>
  <c r="L41" i="1" s="1"/>
  <c r="I43" i="1"/>
  <c r="L43" i="1" s="1"/>
  <c r="I45" i="1"/>
  <c r="L45" i="1" s="1"/>
  <c r="I47" i="1"/>
  <c r="L47" i="1" s="1"/>
  <c r="I49" i="1"/>
  <c r="L49" i="1" s="1"/>
  <c r="I51" i="1"/>
  <c r="L51" i="1" s="1"/>
  <c r="I53" i="1"/>
  <c r="L53" i="1" s="1"/>
  <c r="I55" i="1"/>
  <c r="L55" i="1" s="1"/>
  <c r="I57" i="1"/>
  <c r="L57" i="1" s="1"/>
  <c r="I59" i="1"/>
  <c r="L59" i="1" s="1"/>
  <c r="I61" i="1"/>
  <c r="L61" i="1" s="1"/>
  <c r="I63" i="1"/>
  <c r="L63" i="1" s="1"/>
  <c r="I65" i="1"/>
  <c r="L65" i="1" s="1"/>
  <c r="I67" i="1"/>
  <c r="L67" i="1" s="1"/>
  <c r="I69" i="1"/>
  <c r="L69" i="1" s="1"/>
  <c r="I71" i="1"/>
  <c r="L71" i="1" s="1"/>
  <c r="I73" i="1"/>
  <c r="L73" i="1" s="1"/>
  <c r="I75" i="1"/>
  <c r="L75" i="1" s="1"/>
  <c r="I77" i="1"/>
  <c r="L77" i="1" s="1"/>
  <c r="I79" i="1"/>
  <c r="L79" i="1" s="1"/>
  <c r="I81" i="1"/>
  <c r="L81" i="1" s="1"/>
  <c r="I83" i="1"/>
  <c r="L83" i="1" s="1"/>
  <c r="I85" i="1"/>
  <c r="L85" i="1" s="1"/>
  <c r="I87" i="1"/>
  <c r="L87" i="1" s="1"/>
  <c r="I89" i="1"/>
  <c r="L89" i="1" s="1"/>
  <c r="I91" i="1"/>
  <c r="L91" i="1" s="1"/>
  <c r="I93" i="1"/>
  <c r="L93" i="1" s="1"/>
  <c r="I95" i="1"/>
  <c r="L95" i="1" s="1"/>
  <c r="I97" i="1"/>
  <c r="L97" i="1" s="1"/>
  <c r="I99" i="1"/>
  <c r="L99" i="1" s="1"/>
  <c r="I101" i="1"/>
  <c r="L101" i="1" s="1"/>
  <c r="I103" i="1"/>
  <c r="L103" i="1" s="1"/>
  <c r="I105" i="1"/>
  <c r="L105" i="1" s="1"/>
  <c r="I107" i="1"/>
  <c r="L107" i="1" s="1"/>
  <c r="I109" i="1"/>
  <c r="L109" i="1" s="1"/>
  <c r="I111" i="1"/>
  <c r="L111" i="1" s="1"/>
  <c r="I113" i="1"/>
  <c r="L113" i="1" s="1"/>
  <c r="I115" i="1"/>
  <c r="L115" i="1" s="1"/>
  <c r="I117" i="1"/>
  <c r="L117" i="1" s="1"/>
  <c r="I119" i="1"/>
  <c r="L119" i="1" s="1"/>
  <c r="I121" i="1"/>
  <c r="L121" i="1" s="1"/>
  <c r="I123" i="1"/>
  <c r="L123" i="1" s="1"/>
  <c r="I125" i="1"/>
  <c r="L125" i="1" s="1"/>
  <c r="I127" i="1"/>
  <c r="L127" i="1" s="1"/>
  <c r="I129" i="1"/>
  <c r="L129" i="1" s="1"/>
  <c r="I131" i="1"/>
  <c r="L131" i="1" s="1"/>
  <c r="I133" i="1"/>
  <c r="L133" i="1" s="1"/>
  <c r="I135" i="1"/>
  <c r="L135" i="1" s="1"/>
  <c r="I137" i="1"/>
  <c r="L137" i="1" s="1"/>
  <c r="I139" i="1"/>
  <c r="L139" i="1" s="1"/>
  <c r="I141" i="1"/>
  <c r="L141" i="1" s="1"/>
  <c r="I143" i="1"/>
  <c r="L143" i="1" s="1"/>
  <c r="I145" i="1"/>
  <c r="L145" i="1" s="1"/>
  <c r="I147" i="1"/>
  <c r="L147" i="1" s="1"/>
  <c r="I149" i="1"/>
  <c r="L149" i="1" s="1"/>
  <c r="I151" i="1"/>
  <c r="L151" i="1" s="1"/>
  <c r="I153" i="1"/>
  <c r="L153" i="1" s="1"/>
  <c r="I155" i="1"/>
  <c r="L155" i="1" s="1"/>
  <c r="I157" i="1"/>
  <c r="L157" i="1" s="1"/>
  <c r="I159" i="1"/>
  <c r="L159" i="1" s="1"/>
  <c r="I161" i="1"/>
  <c r="L161" i="1" s="1"/>
  <c r="I163" i="1"/>
  <c r="L163" i="1" s="1"/>
  <c r="I122" i="1"/>
  <c r="L122" i="1" s="1"/>
  <c r="L165" i="1" l="1"/>
</calcChain>
</file>

<file path=xl/sharedStrings.xml><?xml version="1.0" encoding="utf-8"?>
<sst xmlns="http://schemas.openxmlformats.org/spreadsheetml/2006/main" count="823" uniqueCount="366">
  <si>
    <t>BARIPADA</t>
  </si>
  <si>
    <t>JAJPUR TOWN</t>
  </si>
  <si>
    <t>SUNDERGARH</t>
  </si>
  <si>
    <t>BALASORE</t>
  </si>
  <si>
    <t>ANGUL</t>
  </si>
  <si>
    <t>DATE</t>
  </si>
  <si>
    <t>FROM</t>
  </si>
  <si>
    <t>DESTINATION</t>
  </si>
  <si>
    <t>RATE</t>
  </si>
  <si>
    <t>HML</t>
  </si>
  <si>
    <t>CTC</t>
  </si>
  <si>
    <t>S.CH.</t>
  </si>
  <si>
    <t>AMT.</t>
  </si>
  <si>
    <t>INVOICE
PRAGATI LOGISTICS,SAMANTA SAHI KHUNTIA LANE,8984191006
GST No: 21AGHPB9356M1Z9</t>
  </si>
  <si>
    <t>Thanking you for your business.
PRAGATI LOGISTICS</t>
  </si>
  <si>
    <t xml:space="preserve">
ARISTO PHARMACEUTICALS PVT LTD
Address:MANIRAJ INDUSTRIES CAMPUS 736/111,
CHAULIAGANJ-753004 ODISHA,7978935458
GST No: 21AAACA4495N1ZK
</t>
  </si>
  <si>
    <t>SL.</t>
  </si>
  <si>
    <t>LR NO.</t>
  </si>
  <si>
    <t>INV. NO.</t>
  </si>
  <si>
    <t>CASE</t>
  </si>
  <si>
    <t>LR CH.</t>
  </si>
  <si>
    <t>Kindly, verify &amp; confirm within 7 days, else GST will be filed by 20th AUG, 2024. 
GST to be paid by Consignor under Reverse Charge Mechanism(RCM) as per GST.</t>
  </si>
  <si>
    <t>01/8/2024</t>
  </si>
  <si>
    <t>PL/JA/09960</t>
  </si>
  <si>
    <t>9405</t>
  </si>
  <si>
    <t>PL/JA/09961</t>
  </si>
  <si>
    <t>9404</t>
  </si>
  <si>
    <t>PL/JA/09962</t>
  </si>
  <si>
    <t>9406</t>
  </si>
  <si>
    <t>PL/JA/09963</t>
  </si>
  <si>
    <t>1009409</t>
  </si>
  <si>
    <t>PL/JA/09964</t>
  </si>
  <si>
    <t>1009407</t>
  </si>
  <si>
    <t>02/8/2024</t>
  </si>
  <si>
    <t>PL/JA/09943</t>
  </si>
  <si>
    <t>9395</t>
  </si>
  <si>
    <t>PL/JA/09944</t>
  </si>
  <si>
    <t>9396</t>
  </si>
  <si>
    <t>PL/JA/09946</t>
  </si>
  <si>
    <t>9401</t>
  </si>
  <si>
    <t>PL/JA/09947</t>
  </si>
  <si>
    <t>9398</t>
  </si>
  <si>
    <t>PL/JA/09948</t>
  </si>
  <si>
    <t>9397</t>
  </si>
  <si>
    <t>03/8/2024</t>
  </si>
  <si>
    <t>PL/JA/10065</t>
  </si>
  <si>
    <t>567</t>
  </si>
  <si>
    <t>PL/JA/10067</t>
  </si>
  <si>
    <t>523</t>
  </si>
  <si>
    <t>PL/JA/10072</t>
  </si>
  <si>
    <t>524</t>
  </si>
  <si>
    <t>PL/JA/10073</t>
  </si>
  <si>
    <t>525</t>
  </si>
  <si>
    <t>PL/JA/10075</t>
  </si>
  <si>
    <t>531</t>
  </si>
  <si>
    <t>PL/JA/10078</t>
  </si>
  <si>
    <t>527</t>
  </si>
  <si>
    <t>PL/JA/10079</t>
  </si>
  <si>
    <t>529</t>
  </si>
  <si>
    <t>05/8/2024</t>
  </si>
  <si>
    <t>PL/JA/10215</t>
  </si>
  <si>
    <t>640</t>
  </si>
  <si>
    <t>PL/JA/10216</t>
  </si>
  <si>
    <t>641</t>
  </si>
  <si>
    <t>PL/JA/10217</t>
  </si>
  <si>
    <t>635</t>
  </si>
  <si>
    <t>PL/JA/10218</t>
  </si>
  <si>
    <t>636</t>
  </si>
  <si>
    <t>PL/JA/10219</t>
  </si>
  <si>
    <t>637</t>
  </si>
  <si>
    <t>PL/JA/10220</t>
  </si>
  <si>
    <t>638</t>
  </si>
  <si>
    <t>PL/JA/10221</t>
  </si>
  <si>
    <t>643</t>
  </si>
  <si>
    <t>PL/JA/10222</t>
  </si>
  <si>
    <t>634</t>
  </si>
  <si>
    <t>07/8/2024</t>
  </si>
  <si>
    <t>PL/JA/10349</t>
  </si>
  <si>
    <t>9809</t>
  </si>
  <si>
    <t>PL/JA/10350</t>
  </si>
  <si>
    <t>1009810</t>
  </si>
  <si>
    <t>PL/JA/10351</t>
  </si>
  <si>
    <t>PL/JA/10352</t>
  </si>
  <si>
    <t>9813/9814</t>
  </si>
  <si>
    <t>PL/JA/10353</t>
  </si>
  <si>
    <t>9815</t>
  </si>
  <si>
    <t>PL/JA/10354</t>
  </si>
  <si>
    <t>9817</t>
  </si>
  <si>
    <t>PL/JA/10417</t>
  </si>
  <si>
    <t>873</t>
  </si>
  <si>
    <t>PL/JA/10418</t>
  </si>
  <si>
    <t>879</t>
  </si>
  <si>
    <t>PL/JA/10419</t>
  </si>
  <si>
    <t>878</t>
  </si>
  <si>
    <t>PL/JA/10470</t>
  </si>
  <si>
    <t>9881</t>
  </si>
  <si>
    <t>PL/JA/10471</t>
  </si>
  <si>
    <t>9882</t>
  </si>
  <si>
    <t>PL/JA/10472</t>
  </si>
  <si>
    <t>9883</t>
  </si>
  <si>
    <t>PL/JA/10473</t>
  </si>
  <si>
    <t>9884</t>
  </si>
  <si>
    <t>PL/JA/10474</t>
  </si>
  <si>
    <t>9885</t>
  </si>
  <si>
    <t>PL/JA/10475</t>
  </si>
  <si>
    <t>9887</t>
  </si>
  <si>
    <t>PL/JA/10476</t>
  </si>
  <si>
    <t>9890</t>
  </si>
  <si>
    <t>PL/JA/10478</t>
  </si>
  <si>
    <t>9965</t>
  </si>
  <si>
    <t>PL/JA/10479</t>
  </si>
  <si>
    <t>9963</t>
  </si>
  <si>
    <t>PL/JA/10480</t>
  </si>
  <si>
    <t>9962</t>
  </si>
  <si>
    <t>PL/JA/10481</t>
  </si>
  <si>
    <t>9961</t>
  </si>
  <si>
    <t>PL/JA/10482</t>
  </si>
  <si>
    <t>9960</t>
  </si>
  <si>
    <t>09/8/2024</t>
  </si>
  <si>
    <t>PL/JA/10670</t>
  </si>
  <si>
    <t>0159</t>
  </si>
  <si>
    <t>PL/JA/10671</t>
  </si>
  <si>
    <t>0157</t>
  </si>
  <si>
    <t>PL/JA/10673</t>
  </si>
  <si>
    <t>0173</t>
  </si>
  <si>
    <t>PL/JA/10674</t>
  </si>
  <si>
    <t>10156</t>
  </si>
  <si>
    <t>PL/JA/10675</t>
  </si>
  <si>
    <t>0155</t>
  </si>
  <si>
    <t>PL/JA/10676</t>
  </si>
  <si>
    <t>10154</t>
  </si>
  <si>
    <t>12/8/2024</t>
  </si>
  <si>
    <t>PL/JA/10755</t>
  </si>
  <si>
    <t>10304/305</t>
  </si>
  <si>
    <t>PL/JA/10757</t>
  </si>
  <si>
    <t>10301</t>
  </si>
  <si>
    <t>PL/JA/10758</t>
  </si>
  <si>
    <t>302/303</t>
  </si>
  <si>
    <t>PL/JA/10759</t>
  </si>
  <si>
    <t>306/307</t>
  </si>
  <si>
    <t>PL/JA/10761</t>
  </si>
  <si>
    <t>300</t>
  </si>
  <si>
    <t>14/8/2024</t>
  </si>
  <si>
    <t>PL/JA/10926</t>
  </si>
  <si>
    <t>561</t>
  </si>
  <si>
    <t>PL/JA/10927</t>
  </si>
  <si>
    <t>562</t>
  </si>
  <si>
    <t>PL/JA/10928</t>
  </si>
  <si>
    <t>563/564</t>
  </si>
  <si>
    <t>PL/JA/10930</t>
  </si>
  <si>
    <t>PL/JA/10931</t>
  </si>
  <si>
    <t>568/569</t>
  </si>
  <si>
    <t>PL/JA/10932</t>
  </si>
  <si>
    <t>560</t>
  </si>
  <si>
    <t>PL/JA/11034</t>
  </si>
  <si>
    <t>10582</t>
  </si>
  <si>
    <t>PL/JA/11036</t>
  </si>
  <si>
    <t>10583</t>
  </si>
  <si>
    <t>PL/JA/11037</t>
  </si>
  <si>
    <t>10585</t>
  </si>
  <si>
    <t>PL/JA/11038</t>
  </si>
  <si>
    <t>10580</t>
  </si>
  <si>
    <t>PL/JA/11039</t>
  </si>
  <si>
    <t>10581</t>
  </si>
  <si>
    <t>16/8/2024</t>
  </si>
  <si>
    <t>PL/JA/11066</t>
  </si>
  <si>
    <t>667/668</t>
  </si>
  <si>
    <t>PL/JA/11067</t>
  </si>
  <si>
    <t>666</t>
  </si>
  <si>
    <t>PL/JA/11068</t>
  </si>
  <si>
    <t>664</t>
  </si>
  <si>
    <t>PL/JA/11069</t>
  </si>
  <si>
    <t>663</t>
  </si>
  <si>
    <t>PL/JA/11071</t>
  </si>
  <si>
    <t>PL/JA/11073</t>
  </si>
  <si>
    <t>10662</t>
  </si>
  <si>
    <t>PL/JA/11075</t>
  </si>
  <si>
    <t>PL/JA/11076</t>
  </si>
  <si>
    <t>645</t>
  </si>
  <si>
    <t>PL/JA/11077</t>
  </si>
  <si>
    <t>PL/JA/11078</t>
  </si>
  <si>
    <t>646</t>
  </si>
  <si>
    <t>PL/JA/11079</t>
  </si>
  <si>
    <t>644</t>
  </si>
  <si>
    <t>PL/JA/11081</t>
  </si>
  <si>
    <t>647/648</t>
  </si>
  <si>
    <t>17/8/2024</t>
  </si>
  <si>
    <t>PL/JA/11205</t>
  </si>
  <si>
    <t>10689</t>
  </si>
  <si>
    <t>20/8/2024</t>
  </si>
  <si>
    <t>PL/JA/11393</t>
  </si>
  <si>
    <t>1027</t>
  </si>
  <si>
    <t>PL/JA/11394</t>
  </si>
  <si>
    <t>1021</t>
  </si>
  <si>
    <t>PL/JA/11395</t>
  </si>
  <si>
    <t>1025</t>
  </si>
  <si>
    <t>PL/JA/11396</t>
  </si>
  <si>
    <t>1022/1023/1024</t>
  </si>
  <si>
    <t>21/8/2024</t>
  </si>
  <si>
    <t>PL/JA/11463</t>
  </si>
  <si>
    <t>11093</t>
  </si>
  <si>
    <t>PL/JA/11465</t>
  </si>
  <si>
    <t>11089</t>
  </si>
  <si>
    <t>PL/JA/11466</t>
  </si>
  <si>
    <t>11087</t>
  </si>
  <si>
    <t>PL/JA/11467</t>
  </si>
  <si>
    <t>11088</t>
  </si>
  <si>
    <t>22/8/2024</t>
  </si>
  <si>
    <t>PL/JA/11464</t>
  </si>
  <si>
    <t>11091</t>
  </si>
  <si>
    <t>PL/JA/11749</t>
  </si>
  <si>
    <t>11162</t>
  </si>
  <si>
    <t>PL/JA/11750</t>
  </si>
  <si>
    <t>11163</t>
  </si>
  <si>
    <t>PL/JA/11751</t>
  </si>
  <si>
    <t>11164</t>
  </si>
  <si>
    <t>PL/JA/11752</t>
  </si>
  <si>
    <t>11166</t>
  </si>
  <si>
    <t>PL/JA/11753</t>
  </si>
  <si>
    <t>11167</t>
  </si>
  <si>
    <t>PL/JA/11755</t>
  </si>
  <si>
    <t>11168</t>
  </si>
  <si>
    <t>PL/JA/11756</t>
  </si>
  <si>
    <t>11169</t>
  </si>
  <si>
    <t>PL/JA/11757</t>
  </si>
  <si>
    <t>11165</t>
  </si>
  <si>
    <t>PL/JA/11758</t>
  </si>
  <si>
    <t>11171</t>
  </si>
  <si>
    <t>23/8/2024</t>
  </si>
  <si>
    <t>PL/JA/11728</t>
  </si>
  <si>
    <t>11203</t>
  </si>
  <si>
    <t>PL/JA/11729</t>
  </si>
  <si>
    <t>11204</t>
  </si>
  <si>
    <t>PL/JA/11730</t>
  </si>
  <si>
    <t>11205</t>
  </si>
  <si>
    <t>PL/JA/11731</t>
  </si>
  <si>
    <t>11206</t>
  </si>
  <si>
    <t>PL/JA/11732</t>
  </si>
  <si>
    <t>11207</t>
  </si>
  <si>
    <t>24/8/2024</t>
  </si>
  <si>
    <t>PL/JA/11786</t>
  </si>
  <si>
    <t>1337</t>
  </si>
  <si>
    <t>PL/JA/11787</t>
  </si>
  <si>
    <t>1336</t>
  </si>
  <si>
    <t>PL/JA/11788</t>
  </si>
  <si>
    <t>1335</t>
  </si>
  <si>
    <t>PL/JA/11789</t>
  </si>
  <si>
    <t>1334</t>
  </si>
  <si>
    <t>PL/JA/11790</t>
  </si>
  <si>
    <t>1351</t>
  </si>
  <si>
    <t>PL/JA/11792</t>
  </si>
  <si>
    <t>1288</t>
  </si>
  <si>
    <t>PL/JA/11793</t>
  </si>
  <si>
    <t>1289</t>
  </si>
  <si>
    <t>PL/JA/11794</t>
  </si>
  <si>
    <t>1331</t>
  </si>
  <si>
    <t>PL/JA/11795</t>
  </si>
  <si>
    <t>1290</t>
  </si>
  <si>
    <t>PL/JA/11796</t>
  </si>
  <si>
    <t>1292</t>
  </si>
  <si>
    <t>PL/JA/11803</t>
  </si>
  <si>
    <t>11296</t>
  </si>
  <si>
    <t>PL/JA/11804</t>
  </si>
  <si>
    <t>1333</t>
  </si>
  <si>
    <t>PL/JA/11805</t>
  </si>
  <si>
    <t>1297/1298/1299</t>
  </si>
  <si>
    <t>PL/JA/11807</t>
  </si>
  <si>
    <t>1300/1301</t>
  </si>
  <si>
    <t>PL/JA/11855</t>
  </si>
  <si>
    <t>11295</t>
  </si>
  <si>
    <t>26/8/2024</t>
  </si>
  <si>
    <t>PL/JA/11905</t>
  </si>
  <si>
    <t>11415</t>
  </si>
  <si>
    <t>PL/JA/11906</t>
  </si>
  <si>
    <t>11416</t>
  </si>
  <si>
    <t>PL/JA/11907</t>
  </si>
  <si>
    <t>11417</t>
  </si>
  <si>
    <t>PL/JA/11908</t>
  </si>
  <si>
    <t>11418</t>
  </si>
  <si>
    <t>PL/JA/11909</t>
  </si>
  <si>
    <t>11420</t>
  </si>
  <si>
    <t>27/8/2024</t>
  </si>
  <si>
    <t>PL/JA/11996</t>
  </si>
  <si>
    <t>494</t>
  </si>
  <si>
    <t>PL/JA/11998</t>
  </si>
  <si>
    <t>473</t>
  </si>
  <si>
    <t>PL/JA/11999</t>
  </si>
  <si>
    <t>474</t>
  </si>
  <si>
    <t>PL/JA/12000</t>
  </si>
  <si>
    <t>475</t>
  </si>
  <si>
    <t>PL/JA/12002</t>
  </si>
  <si>
    <t>477</t>
  </si>
  <si>
    <t>PL/JA/12032</t>
  </si>
  <si>
    <t>1549</t>
  </si>
  <si>
    <t>PL/JA/12033</t>
  </si>
  <si>
    <t>1548</t>
  </si>
  <si>
    <t>PL/JA/12034</t>
  </si>
  <si>
    <t>1547</t>
  </si>
  <si>
    <t>PL/JA/12035</t>
  </si>
  <si>
    <t>11546</t>
  </si>
  <si>
    <t>PL/JA/12036</t>
  </si>
  <si>
    <t>1544</t>
  </si>
  <si>
    <t>PL/JA/12038</t>
  </si>
  <si>
    <t>11542</t>
  </si>
  <si>
    <t>PL/JA/12039</t>
  </si>
  <si>
    <t>11540</t>
  </si>
  <si>
    <t>PL/JA/12040</t>
  </si>
  <si>
    <t>1539</t>
  </si>
  <si>
    <t>PL/JA/12041</t>
  </si>
  <si>
    <t>11538</t>
  </si>
  <si>
    <t>28/8/2024</t>
  </si>
  <si>
    <t>PL/JA/12293</t>
  </si>
  <si>
    <t>1629</t>
  </si>
  <si>
    <t>30/8/2024</t>
  </si>
  <si>
    <t>PL/JA/12354</t>
  </si>
  <si>
    <t>1731</t>
  </si>
  <si>
    <t>PL/JA/12398</t>
  </si>
  <si>
    <t>1822</t>
  </si>
  <si>
    <t>PL/JA/12531</t>
  </si>
  <si>
    <t>1859</t>
  </si>
  <si>
    <t>PL/JA/12535</t>
  </si>
  <si>
    <t>1870/1871</t>
  </si>
  <si>
    <t>PL/JA/12536</t>
  </si>
  <si>
    <t>1858</t>
  </si>
  <si>
    <t>PL/JA/12537</t>
  </si>
  <si>
    <t>1857</t>
  </si>
  <si>
    <t>PL/JA/12538</t>
  </si>
  <si>
    <t>1856</t>
  </si>
  <si>
    <t>31/8/2024</t>
  </si>
  <si>
    <t>PL/JA/12583</t>
  </si>
  <si>
    <t>1953</t>
  </si>
  <si>
    <t>PL/JA/12585</t>
  </si>
  <si>
    <t>954</t>
  </si>
  <si>
    <t>PL/JA/12586</t>
  </si>
  <si>
    <t>1955</t>
  </si>
  <si>
    <t>PL/JA/12587</t>
  </si>
  <si>
    <t>1956</t>
  </si>
  <si>
    <t>PL/JA/12588</t>
  </si>
  <si>
    <t>1959</t>
  </si>
  <si>
    <t>PL/JA/12589</t>
  </si>
  <si>
    <t>1950</t>
  </si>
  <si>
    <t>PL/JA/12591</t>
  </si>
  <si>
    <t>1947</t>
  </si>
  <si>
    <t>PL/JA/12592</t>
  </si>
  <si>
    <t>1945</t>
  </si>
  <si>
    <t>PL/JA/12593</t>
  </si>
  <si>
    <t>1944</t>
  </si>
  <si>
    <t>PL/JA/12595</t>
  </si>
  <si>
    <t>1943</t>
  </si>
  <si>
    <t>PL/JA/12715</t>
  </si>
  <si>
    <t>11920</t>
  </si>
  <si>
    <t>PL/JA/12716</t>
  </si>
  <si>
    <t>11921</t>
  </si>
  <si>
    <t>PL/JA/12717</t>
  </si>
  <si>
    <t>11922</t>
  </si>
  <si>
    <t>PL/JA/12718</t>
  </si>
  <si>
    <t>11924</t>
  </si>
  <si>
    <t>PL/JA/12719</t>
  </si>
  <si>
    <t>11927</t>
  </si>
  <si>
    <t>(RUPEES FORTY THOUSAND TWO HUNDRED SEVENTY THREE ONLY)</t>
  </si>
  <si>
    <t xml:space="preserve">Bill Date: 31/08/2024
Bill NO : 18201
Total Amount: 40273.00
</t>
  </si>
  <si>
    <t>1009811/ 9812</t>
  </si>
  <si>
    <t>565/566/ 567</t>
  </si>
  <si>
    <t>671/672/ 673/670</t>
  </si>
  <si>
    <t>10652/653/ 54</t>
  </si>
  <si>
    <t>649/650/ 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</si>
</sst>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295274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243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topLeftCell="A154" workbookViewId="0">
      <selection activeCell="P173" sqref="P173"/>
    </sheetView>
  </sheetViews>
  <sheetFormatPr defaultRowHeight="15"/>
  <cols>
    <col min="1" max="1" width="4.5703125" style="1" customWidth="1"/>
    <col min="2" max="2" width="10.28515625" style="1" customWidth="1"/>
    <col min="3" max="3" width="12.28515625" style="1" customWidth="1"/>
    <col min="4" max="4" width="10" style="1" customWidth="1"/>
    <col min="5" max="5" width="6.42578125" style="1" bestFit="1" customWidth="1"/>
    <col min="6" max="6" width="14" style="1" customWidth="1"/>
    <col min="7" max="7" width="5.85546875" style="1" customWidth="1"/>
    <col min="8" max="8" width="6.85546875" style="1" customWidth="1"/>
    <col min="9" max="9" width="7.140625" style="2" customWidth="1"/>
    <col min="10" max="10" width="6.85546875" style="2" customWidth="1"/>
    <col min="11" max="11" width="7" style="2" customWidth="1"/>
    <col min="12" max="12" width="8.5703125" style="2" bestFit="1" customWidth="1"/>
    <col min="13" max="16384" width="9.140625" style="1"/>
  </cols>
  <sheetData>
    <row r="1" spans="1:14" ht="90" customHeight="1">
      <c r="A1" s="26"/>
      <c r="B1" s="26"/>
      <c r="C1" s="26"/>
      <c r="D1" s="26"/>
      <c r="E1" s="26"/>
      <c r="F1" s="26"/>
      <c r="G1" s="26"/>
      <c r="H1" s="23" t="s">
        <v>13</v>
      </c>
      <c r="I1" s="24"/>
      <c r="J1" s="24"/>
      <c r="K1" s="24"/>
      <c r="L1" s="25"/>
    </row>
    <row r="2" spans="1:14" ht="78.75" customHeight="1">
      <c r="A2" s="27" t="s">
        <v>15</v>
      </c>
      <c r="B2" s="26"/>
      <c r="C2" s="26"/>
      <c r="D2" s="26"/>
      <c r="E2" s="26"/>
      <c r="F2" s="26"/>
      <c r="G2" s="26"/>
      <c r="H2" s="23" t="s">
        <v>360</v>
      </c>
      <c r="I2" s="24"/>
      <c r="J2" s="24"/>
      <c r="K2" s="24"/>
      <c r="L2" s="25"/>
      <c r="M2" s="2"/>
      <c r="N2" s="2"/>
    </row>
    <row r="3" spans="1:14" s="3" customFormat="1" ht="15" customHeight="1">
      <c r="A3" s="6" t="s">
        <v>16</v>
      </c>
      <c r="B3" s="6" t="s">
        <v>5</v>
      </c>
      <c r="C3" s="6" t="s">
        <v>17</v>
      </c>
      <c r="D3" s="6" t="s">
        <v>18</v>
      </c>
      <c r="E3" s="6" t="s">
        <v>6</v>
      </c>
      <c r="F3" s="6" t="s">
        <v>7</v>
      </c>
      <c r="G3" s="6" t="s">
        <v>19</v>
      </c>
      <c r="H3" s="7" t="s">
        <v>8</v>
      </c>
      <c r="I3" s="7" t="s">
        <v>11</v>
      </c>
      <c r="J3" s="7" t="s">
        <v>9</v>
      </c>
      <c r="K3" s="7" t="s">
        <v>20</v>
      </c>
      <c r="L3" s="7" t="s">
        <v>12</v>
      </c>
    </row>
    <row r="4" spans="1:14" s="5" customFormat="1" ht="15" customHeight="1">
      <c r="A4" s="11">
        <v>1</v>
      </c>
      <c r="B4" s="12" t="s">
        <v>22</v>
      </c>
      <c r="C4" s="12" t="s">
        <v>23</v>
      </c>
      <c r="D4" s="13" t="s">
        <v>24</v>
      </c>
      <c r="E4" s="12" t="s">
        <v>10</v>
      </c>
      <c r="F4" s="12" t="s">
        <v>4</v>
      </c>
      <c r="G4" s="12">
        <v>1</v>
      </c>
      <c r="H4" s="12">
        <f>VLOOKUP(F4,'[1]ARISTO PHARMASEUTICALS'!$C$3:$D$47,2,FALSE)</f>
        <v>30.74</v>
      </c>
      <c r="I4" s="14">
        <f t="shared" ref="I4:I35" si="0">G4*H4*20%</f>
        <v>6.1479999999999997</v>
      </c>
      <c r="J4" s="14">
        <f t="shared" ref="J4:J35" si="1">G4*2</f>
        <v>2</v>
      </c>
      <c r="K4" s="14">
        <v>35</v>
      </c>
      <c r="L4" s="14">
        <f t="shared" ref="L4:L35" si="2">G4*H4+I4+J4+K4</f>
        <v>73.888000000000005</v>
      </c>
    </row>
    <row r="5" spans="1:14" s="5" customFormat="1" ht="15" customHeight="1">
      <c r="A5" s="11">
        <f>A4+1</f>
        <v>2</v>
      </c>
      <c r="B5" s="12" t="s">
        <v>22</v>
      </c>
      <c r="C5" s="12" t="s">
        <v>25</v>
      </c>
      <c r="D5" s="13" t="s">
        <v>26</v>
      </c>
      <c r="E5" s="12" t="s">
        <v>10</v>
      </c>
      <c r="F5" s="12" t="s">
        <v>4</v>
      </c>
      <c r="G5" s="12">
        <v>4</v>
      </c>
      <c r="H5" s="12">
        <f>VLOOKUP(F5,'[1]ARISTO PHARMASEUTICALS'!$C$3:$D$47,2,FALSE)</f>
        <v>30.74</v>
      </c>
      <c r="I5" s="14">
        <f t="shared" si="0"/>
        <v>24.591999999999999</v>
      </c>
      <c r="J5" s="14">
        <f t="shared" si="1"/>
        <v>8</v>
      </c>
      <c r="K5" s="14">
        <v>35</v>
      </c>
      <c r="L5" s="14">
        <f t="shared" si="2"/>
        <v>190.55199999999999</v>
      </c>
    </row>
    <row r="6" spans="1:14" s="5" customFormat="1" ht="15" customHeight="1">
      <c r="A6" s="11">
        <f t="shared" ref="A6:A69" si="3">A5+1</f>
        <v>3</v>
      </c>
      <c r="B6" s="12" t="s">
        <v>22</v>
      </c>
      <c r="C6" s="12" t="s">
        <v>27</v>
      </c>
      <c r="D6" s="13" t="s">
        <v>28</v>
      </c>
      <c r="E6" s="12" t="s">
        <v>10</v>
      </c>
      <c r="F6" s="12" t="s">
        <v>4</v>
      </c>
      <c r="G6" s="12">
        <v>18</v>
      </c>
      <c r="H6" s="12">
        <f>VLOOKUP(F6,'[1]ARISTO PHARMASEUTICALS'!$C$3:$D$47,2,FALSE)</f>
        <v>30.74</v>
      </c>
      <c r="I6" s="14">
        <f t="shared" si="0"/>
        <v>110.66399999999999</v>
      </c>
      <c r="J6" s="14">
        <f t="shared" si="1"/>
        <v>36</v>
      </c>
      <c r="K6" s="14">
        <v>35</v>
      </c>
      <c r="L6" s="14">
        <f t="shared" si="2"/>
        <v>734.98399999999992</v>
      </c>
    </row>
    <row r="7" spans="1:14" s="5" customFormat="1" ht="15" customHeight="1">
      <c r="A7" s="11">
        <f t="shared" si="3"/>
        <v>4</v>
      </c>
      <c r="B7" s="12" t="s">
        <v>22</v>
      </c>
      <c r="C7" s="12" t="s">
        <v>29</v>
      </c>
      <c r="D7" s="13" t="s">
        <v>30</v>
      </c>
      <c r="E7" s="12" t="s">
        <v>10</v>
      </c>
      <c r="F7" s="12" t="s">
        <v>4</v>
      </c>
      <c r="G7" s="12">
        <v>1</v>
      </c>
      <c r="H7" s="12">
        <f>VLOOKUP(F7,'[1]ARISTO PHARMASEUTICALS'!$C$3:$D$47,2,FALSE)</f>
        <v>30.74</v>
      </c>
      <c r="I7" s="14">
        <f t="shared" si="0"/>
        <v>6.1479999999999997</v>
      </c>
      <c r="J7" s="14">
        <f t="shared" si="1"/>
        <v>2</v>
      </c>
      <c r="K7" s="14">
        <v>35</v>
      </c>
      <c r="L7" s="14">
        <f t="shared" si="2"/>
        <v>73.888000000000005</v>
      </c>
    </row>
    <row r="8" spans="1:14" s="5" customFormat="1" ht="15" customHeight="1">
      <c r="A8" s="11">
        <f t="shared" si="3"/>
        <v>5</v>
      </c>
      <c r="B8" s="12" t="s">
        <v>22</v>
      </c>
      <c r="C8" s="12" t="s">
        <v>31</v>
      </c>
      <c r="D8" s="13" t="s">
        <v>32</v>
      </c>
      <c r="E8" s="12" t="s">
        <v>10</v>
      </c>
      <c r="F8" s="12" t="s">
        <v>4</v>
      </c>
      <c r="G8" s="12">
        <v>1</v>
      </c>
      <c r="H8" s="12">
        <f>VLOOKUP(F8,'[1]ARISTO PHARMASEUTICALS'!$C$3:$D$47,2,FALSE)</f>
        <v>30.74</v>
      </c>
      <c r="I8" s="14">
        <f t="shared" si="0"/>
        <v>6.1479999999999997</v>
      </c>
      <c r="J8" s="14">
        <f t="shared" si="1"/>
        <v>2</v>
      </c>
      <c r="K8" s="14">
        <v>35</v>
      </c>
      <c r="L8" s="14">
        <f t="shared" si="2"/>
        <v>73.888000000000005</v>
      </c>
    </row>
    <row r="9" spans="1:14" s="5" customFormat="1" ht="15" customHeight="1">
      <c r="A9" s="11">
        <f t="shared" si="3"/>
        <v>6</v>
      </c>
      <c r="B9" s="12" t="s">
        <v>33</v>
      </c>
      <c r="C9" s="12" t="s">
        <v>34</v>
      </c>
      <c r="D9" s="13" t="s">
        <v>35</v>
      </c>
      <c r="E9" s="12" t="s">
        <v>10</v>
      </c>
      <c r="F9" s="12" t="s">
        <v>0</v>
      </c>
      <c r="G9" s="12">
        <v>2</v>
      </c>
      <c r="H9" s="12">
        <f>VLOOKUP(F9,'[1]ARISTO PHARMASEUTICALS'!$C$3:$D$47,2,FALSE)</f>
        <v>23.95</v>
      </c>
      <c r="I9" s="14">
        <f t="shared" si="0"/>
        <v>9.58</v>
      </c>
      <c r="J9" s="14">
        <f t="shared" si="1"/>
        <v>4</v>
      </c>
      <c r="K9" s="14">
        <v>35</v>
      </c>
      <c r="L9" s="14">
        <f t="shared" si="2"/>
        <v>96.47999999999999</v>
      </c>
    </row>
    <row r="10" spans="1:14" s="5" customFormat="1" ht="15" customHeight="1">
      <c r="A10" s="11">
        <f t="shared" si="3"/>
        <v>7</v>
      </c>
      <c r="B10" s="12" t="s">
        <v>33</v>
      </c>
      <c r="C10" s="12" t="s">
        <v>36</v>
      </c>
      <c r="D10" s="13" t="s">
        <v>37</v>
      </c>
      <c r="E10" s="12" t="s">
        <v>10</v>
      </c>
      <c r="F10" s="12" t="s">
        <v>0</v>
      </c>
      <c r="G10" s="12">
        <v>2</v>
      </c>
      <c r="H10" s="12">
        <f>VLOOKUP(F10,'[1]ARISTO PHARMASEUTICALS'!$C$3:$D$47,2,FALSE)</f>
        <v>23.95</v>
      </c>
      <c r="I10" s="14">
        <f t="shared" si="0"/>
        <v>9.58</v>
      </c>
      <c r="J10" s="14">
        <f t="shared" si="1"/>
        <v>4</v>
      </c>
      <c r="K10" s="14">
        <v>35</v>
      </c>
      <c r="L10" s="14">
        <f t="shared" si="2"/>
        <v>96.47999999999999</v>
      </c>
    </row>
    <row r="11" spans="1:14" s="5" customFormat="1" ht="15" customHeight="1">
      <c r="A11" s="11">
        <f t="shared" si="3"/>
        <v>8</v>
      </c>
      <c r="B11" s="12" t="s">
        <v>33</v>
      </c>
      <c r="C11" s="12" t="s">
        <v>38</v>
      </c>
      <c r="D11" s="13" t="s">
        <v>39</v>
      </c>
      <c r="E11" s="12" t="s">
        <v>10</v>
      </c>
      <c r="F11" s="12" t="s">
        <v>0</v>
      </c>
      <c r="G11" s="12">
        <v>2</v>
      </c>
      <c r="H11" s="12">
        <f>VLOOKUP(F11,'[1]ARISTO PHARMASEUTICALS'!$C$3:$D$47,2,FALSE)</f>
        <v>23.95</v>
      </c>
      <c r="I11" s="14">
        <f t="shared" si="0"/>
        <v>9.58</v>
      </c>
      <c r="J11" s="14">
        <f t="shared" si="1"/>
        <v>4</v>
      </c>
      <c r="K11" s="14">
        <v>35</v>
      </c>
      <c r="L11" s="14">
        <f t="shared" si="2"/>
        <v>96.47999999999999</v>
      </c>
    </row>
    <row r="12" spans="1:14" s="5" customFormat="1" ht="15" customHeight="1">
      <c r="A12" s="11">
        <f t="shared" si="3"/>
        <v>9</v>
      </c>
      <c r="B12" s="12" t="s">
        <v>33</v>
      </c>
      <c r="C12" s="12" t="s">
        <v>40</v>
      </c>
      <c r="D12" s="13" t="s">
        <v>41</v>
      </c>
      <c r="E12" s="12" t="s">
        <v>10</v>
      </c>
      <c r="F12" s="12" t="s">
        <v>0</v>
      </c>
      <c r="G12" s="12">
        <v>3</v>
      </c>
      <c r="H12" s="12">
        <f>VLOOKUP(F12,'[1]ARISTO PHARMASEUTICALS'!$C$3:$D$47,2,FALSE)</f>
        <v>23.95</v>
      </c>
      <c r="I12" s="14">
        <f t="shared" si="0"/>
        <v>14.37</v>
      </c>
      <c r="J12" s="14">
        <f t="shared" si="1"/>
        <v>6</v>
      </c>
      <c r="K12" s="14">
        <v>35</v>
      </c>
      <c r="L12" s="14">
        <f t="shared" si="2"/>
        <v>127.22</v>
      </c>
    </row>
    <row r="13" spans="1:14" s="5" customFormat="1" ht="15" customHeight="1">
      <c r="A13" s="11">
        <f t="shared" si="3"/>
        <v>10</v>
      </c>
      <c r="B13" s="12" t="s">
        <v>33</v>
      </c>
      <c r="C13" s="12" t="s">
        <v>42</v>
      </c>
      <c r="D13" s="13" t="s">
        <v>43</v>
      </c>
      <c r="E13" s="12" t="s">
        <v>10</v>
      </c>
      <c r="F13" s="12" t="s">
        <v>0</v>
      </c>
      <c r="G13" s="12">
        <v>5</v>
      </c>
      <c r="H13" s="12">
        <f>VLOOKUP(F13,'[1]ARISTO PHARMASEUTICALS'!$C$3:$D$47,2,FALSE)</f>
        <v>23.95</v>
      </c>
      <c r="I13" s="14">
        <f t="shared" si="0"/>
        <v>23.950000000000003</v>
      </c>
      <c r="J13" s="14">
        <f t="shared" si="1"/>
        <v>10</v>
      </c>
      <c r="K13" s="14">
        <v>35</v>
      </c>
      <c r="L13" s="14">
        <f t="shared" si="2"/>
        <v>188.7</v>
      </c>
    </row>
    <row r="14" spans="1:14" s="5" customFormat="1" ht="15" customHeight="1">
      <c r="A14" s="11">
        <f t="shared" si="3"/>
        <v>11</v>
      </c>
      <c r="B14" s="12" t="s">
        <v>44</v>
      </c>
      <c r="C14" s="12" t="s">
        <v>45</v>
      </c>
      <c r="D14" s="13" t="s">
        <v>46</v>
      </c>
      <c r="E14" s="12" t="s">
        <v>10</v>
      </c>
      <c r="F14" s="12" t="s">
        <v>4</v>
      </c>
      <c r="G14" s="12">
        <v>1</v>
      </c>
      <c r="H14" s="12">
        <f>VLOOKUP(F14,'[1]ARISTO PHARMASEUTICALS'!$C$3:$D$47,2,FALSE)</f>
        <v>30.74</v>
      </c>
      <c r="I14" s="14">
        <f t="shared" si="0"/>
        <v>6.1479999999999997</v>
      </c>
      <c r="J14" s="14">
        <f t="shared" si="1"/>
        <v>2</v>
      </c>
      <c r="K14" s="14">
        <v>35</v>
      </c>
      <c r="L14" s="14">
        <f t="shared" si="2"/>
        <v>73.888000000000005</v>
      </c>
    </row>
    <row r="15" spans="1:14" s="5" customFormat="1" ht="15" customHeight="1">
      <c r="A15" s="11">
        <f t="shared" si="3"/>
        <v>12</v>
      </c>
      <c r="B15" s="12" t="s">
        <v>44</v>
      </c>
      <c r="C15" s="12" t="s">
        <v>47</v>
      </c>
      <c r="D15" s="13" t="s">
        <v>48</v>
      </c>
      <c r="E15" s="12" t="s">
        <v>10</v>
      </c>
      <c r="F15" s="12" t="s">
        <v>4</v>
      </c>
      <c r="G15" s="12">
        <v>2</v>
      </c>
      <c r="H15" s="12">
        <f>VLOOKUP(F15,'[1]ARISTO PHARMASEUTICALS'!$C$3:$D$47,2,FALSE)</f>
        <v>30.74</v>
      </c>
      <c r="I15" s="14">
        <f t="shared" si="0"/>
        <v>12.295999999999999</v>
      </c>
      <c r="J15" s="14">
        <f t="shared" si="1"/>
        <v>4</v>
      </c>
      <c r="K15" s="14">
        <v>35</v>
      </c>
      <c r="L15" s="14">
        <f t="shared" si="2"/>
        <v>112.776</v>
      </c>
    </row>
    <row r="16" spans="1:14" s="5" customFormat="1" ht="15" customHeight="1">
      <c r="A16" s="11">
        <f t="shared" si="3"/>
        <v>13</v>
      </c>
      <c r="B16" s="12" t="s">
        <v>44</v>
      </c>
      <c r="C16" s="12" t="s">
        <v>49</v>
      </c>
      <c r="D16" s="13" t="s">
        <v>50</v>
      </c>
      <c r="E16" s="12" t="s">
        <v>10</v>
      </c>
      <c r="F16" s="12" t="s">
        <v>4</v>
      </c>
      <c r="G16" s="12">
        <v>2</v>
      </c>
      <c r="H16" s="12">
        <f>VLOOKUP(F16,'[1]ARISTO PHARMASEUTICALS'!$C$3:$D$47,2,FALSE)</f>
        <v>30.74</v>
      </c>
      <c r="I16" s="14">
        <f t="shared" si="0"/>
        <v>12.295999999999999</v>
      </c>
      <c r="J16" s="14">
        <f t="shared" si="1"/>
        <v>4</v>
      </c>
      <c r="K16" s="14">
        <v>35</v>
      </c>
      <c r="L16" s="14">
        <f t="shared" si="2"/>
        <v>112.776</v>
      </c>
    </row>
    <row r="17" spans="1:12" s="5" customFormat="1" ht="15" customHeight="1">
      <c r="A17" s="11">
        <f t="shared" si="3"/>
        <v>14</v>
      </c>
      <c r="B17" s="12" t="s">
        <v>44</v>
      </c>
      <c r="C17" s="12" t="s">
        <v>51</v>
      </c>
      <c r="D17" s="13" t="s">
        <v>52</v>
      </c>
      <c r="E17" s="12" t="s">
        <v>10</v>
      </c>
      <c r="F17" s="12" t="s">
        <v>4</v>
      </c>
      <c r="G17" s="12">
        <v>6</v>
      </c>
      <c r="H17" s="12">
        <f>VLOOKUP(F17,'[1]ARISTO PHARMASEUTICALS'!$C$3:$D$47,2,FALSE)</f>
        <v>30.74</v>
      </c>
      <c r="I17" s="14">
        <f t="shared" si="0"/>
        <v>36.887999999999998</v>
      </c>
      <c r="J17" s="14">
        <f t="shared" si="1"/>
        <v>12</v>
      </c>
      <c r="K17" s="14">
        <v>35</v>
      </c>
      <c r="L17" s="14">
        <f t="shared" si="2"/>
        <v>268.32799999999997</v>
      </c>
    </row>
    <row r="18" spans="1:12" s="5" customFormat="1" ht="15" customHeight="1">
      <c r="A18" s="11">
        <f t="shared" si="3"/>
        <v>15</v>
      </c>
      <c r="B18" s="12" t="s">
        <v>44</v>
      </c>
      <c r="C18" s="12" t="s">
        <v>53</v>
      </c>
      <c r="D18" s="13" t="s">
        <v>54</v>
      </c>
      <c r="E18" s="12" t="s">
        <v>10</v>
      </c>
      <c r="F18" s="12" t="s">
        <v>4</v>
      </c>
      <c r="G18" s="12">
        <v>1</v>
      </c>
      <c r="H18" s="12">
        <f>VLOOKUP(F18,'[1]ARISTO PHARMASEUTICALS'!$C$3:$D$47,2,FALSE)</f>
        <v>30.74</v>
      </c>
      <c r="I18" s="14">
        <f t="shared" si="0"/>
        <v>6.1479999999999997</v>
      </c>
      <c r="J18" s="14">
        <f t="shared" si="1"/>
        <v>2</v>
      </c>
      <c r="K18" s="14">
        <v>35</v>
      </c>
      <c r="L18" s="14">
        <f t="shared" si="2"/>
        <v>73.888000000000005</v>
      </c>
    </row>
    <row r="19" spans="1:12" s="5" customFormat="1" ht="15" customHeight="1">
      <c r="A19" s="11">
        <f t="shared" si="3"/>
        <v>16</v>
      </c>
      <c r="B19" s="12" t="s">
        <v>44</v>
      </c>
      <c r="C19" s="12" t="s">
        <v>55</v>
      </c>
      <c r="D19" s="13" t="s">
        <v>56</v>
      </c>
      <c r="E19" s="12" t="s">
        <v>10</v>
      </c>
      <c r="F19" s="12" t="s">
        <v>4</v>
      </c>
      <c r="G19" s="12">
        <v>1</v>
      </c>
      <c r="H19" s="12">
        <f>VLOOKUP(F19,'[1]ARISTO PHARMASEUTICALS'!$C$3:$D$47,2,FALSE)</f>
        <v>30.74</v>
      </c>
      <c r="I19" s="14">
        <f t="shared" si="0"/>
        <v>6.1479999999999997</v>
      </c>
      <c r="J19" s="14">
        <f t="shared" si="1"/>
        <v>2</v>
      </c>
      <c r="K19" s="14">
        <v>35</v>
      </c>
      <c r="L19" s="14">
        <f t="shared" si="2"/>
        <v>73.888000000000005</v>
      </c>
    </row>
    <row r="20" spans="1:12" s="5" customFormat="1" ht="15" customHeight="1">
      <c r="A20" s="11">
        <f t="shared" si="3"/>
        <v>17</v>
      </c>
      <c r="B20" s="12" t="s">
        <v>44</v>
      </c>
      <c r="C20" s="12" t="s">
        <v>57</v>
      </c>
      <c r="D20" s="13" t="s">
        <v>58</v>
      </c>
      <c r="E20" s="12" t="s">
        <v>10</v>
      </c>
      <c r="F20" s="12" t="s">
        <v>4</v>
      </c>
      <c r="G20" s="12">
        <v>2</v>
      </c>
      <c r="H20" s="12">
        <f>VLOOKUP(F20,'[1]ARISTO PHARMASEUTICALS'!$C$3:$D$47,2,FALSE)</f>
        <v>30.74</v>
      </c>
      <c r="I20" s="14">
        <f t="shared" si="0"/>
        <v>12.295999999999999</v>
      </c>
      <c r="J20" s="14">
        <f t="shared" si="1"/>
        <v>4</v>
      </c>
      <c r="K20" s="14">
        <v>35</v>
      </c>
      <c r="L20" s="14">
        <f t="shared" si="2"/>
        <v>112.776</v>
      </c>
    </row>
    <row r="21" spans="1:12" s="5" customFormat="1" ht="15" customHeight="1">
      <c r="A21" s="11">
        <f t="shared" si="3"/>
        <v>18</v>
      </c>
      <c r="B21" s="12" t="s">
        <v>59</v>
      </c>
      <c r="C21" s="12" t="s">
        <v>60</v>
      </c>
      <c r="D21" s="13" t="s">
        <v>61</v>
      </c>
      <c r="E21" s="12" t="s">
        <v>10</v>
      </c>
      <c r="F21" s="12" t="s">
        <v>0</v>
      </c>
      <c r="G21" s="12">
        <v>1</v>
      </c>
      <c r="H21" s="12">
        <f>VLOOKUP(F21,'[1]ARISTO PHARMASEUTICALS'!$C$3:$D$47,2,FALSE)</f>
        <v>23.95</v>
      </c>
      <c r="I21" s="14">
        <f t="shared" si="0"/>
        <v>4.79</v>
      </c>
      <c r="J21" s="14">
        <f t="shared" si="1"/>
        <v>2</v>
      </c>
      <c r="K21" s="14">
        <v>35</v>
      </c>
      <c r="L21" s="14">
        <f t="shared" si="2"/>
        <v>65.739999999999995</v>
      </c>
    </row>
    <row r="22" spans="1:12" s="5" customFormat="1" ht="15" customHeight="1">
      <c r="A22" s="11">
        <f t="shared" si="3"/>
        <v>19</v>
      </c>
      <c r="B22" s="12" t="s">
        <v>59</v>
      </c>
      <c r="C22" s="12" t="s">
        <v>62</v>
      </c>
      <c r="D22" s="13" t="s">
        <v>63</v>
      </c>
      <c r="E22" s="12" t="s">
        <v>10</v>
      </c>
      <c r="F22" s="12" t="s">
        <v>0</v>
      </c>
      <c r="G22" s="12">
        <v>6</v>
      </c>
      <c r="H22" s="12">
        <f>VLOOKUP(F22,'[1]ARISTO PHARMASEUTICALS'!$C$3:$D$47,2,FALSE)</f>
        <v>23.95</v>
      </c>
      <c r="I22" s="14">
        <f t="shared" si="0"/>
        <v>28.74</v>
      </c>
      <c r="J22" s="14">
        <f t="shared" si="1"/>
        <v>12</v>
      </c>
      <c r="K22" s="14">
        <v>35</v>
      </c>
      <c r="L22" s="14">
        <f t="shared" si="2"/>
        <v>219.44</v>
      </c>
    </row>
    <row r="23" spans="1:12" s="5" customFormat="1" ht="15" customHeight="1">
      <c r="A23" s="11">
        <f t="shared" si="3"/>
        <v>20</v>
      </c>
      <c r="B23" s="12" t="s">
        <v>59</v>
      </c>
      <c r="C23" s="12" t="s">
        <v>64</v>
      </c>
      <c r="D23" s="13" t="s">
        <v>65</v>
      </c>
      <c r="E23" s="12" t="s">
        <v>10</v>
      </c>
      <c r="F23" s="12" t="s">
        <v>0</v>
      </c>
      <c r="G23" s="12">
        <v>7</v>
      </c>
      <c r="H23" s="12">
        <f>VLOOKUP(F23,'[1]ARISTO PHARMASEUTICALS'!$C$3:$D$47,2,FALSE)</f>
        <v>23.95</v>
      </c>
      <c r="I23" s="14">
        <f t="shared" si="0"/>
        <v>33.53</v>
      </c>
      <c r="J23" s="14">
        <f t="shared" si="1"/>
        <v>14</v>
      </c>
      <c r="K23" s="14">
        <v>35</v>
      </c>
      <c r="L23" s="14">
        <f t="shared" si="2"/>
        <v>250.18</v>
      </c>
    </row>
    <row r="24" spans="1:12" s="5" customFormat="1" ht="15" customHeight="1">
      <c r="A24" s="11">
        <f t="shared" si="3"/>
        <v>21</v>
      </c>
      <c r="B24" s="12" t="s">
        <v>59</v>
      </c>
      <c r="C24" s="12" t="s">
        <v>66</v>
      </c>
      <c r="D24" s="13" t="s">
        <v>67</v>
      </c>
      <c r="E24" s="12" t="s">
        <v>10</v>
      </c>
      <c r="F24" s="12" t="s">
        <v>0</v>
      </c>
      <c r="G24" s="12">
        <v>10</v>
      </c>
      <c r="H24" s="12">
        <f>VLOOKUP(F24,'[1]ARISTO PHARMASEUTICALS'!$C$3:$D$47,2,FALSE)</f>
        <v>23.95</v>
      </c>
      <c r="I24" s="14">
        <f t="shared" si="0"/>
        <v>47.900000000000006</v>
      </c>
      <c r="J24" s="14">
        <f t="shared" si="1"/>
        <v>20</v>
      </c>
      <c r="K24" s="14">
        <v>35</v>
      </c>
      <c r="L24" s="14">
        <f t="shared" si="2"/>
        <v>342.4</v>
      </c>
    </row>
    <row r="25" spans="1:12" s="5" customFormat="1" ht="15" customHeight="1">
      <c r="A25" s="11">
        <f t="shared" si="3"/>
        <v>22</v>
      </c>
      <c r="B25" s="12" t="s">
        <v>59</v>
      </c>
      <c r="C25" s="12" t="s">
        <v>68</v>
      </c>
      <c r="D25" s="13" t="s">
        <v>69</v>
      </c>
      <c r="E25" s="12" t="s">
        <v>10</v>
      </c>
      <c r="F25" s="12" t="s">
        <v>0</v>
      </c>
      <c r="G25" s="12">
        <v>20</v>
      </c>
      <c r="H25" s="12">
        <f>VLOOKUP(F25,'[1]ARISTO PHARMASEUTICALS'!$C$3:$D$47,2,FALSE)</f>
        <v>23.95</v>
      </c>
      <c r="I25" s="14">
        <f t="shared" si="0"/>
        <v>95.800000000000011</v>
      </c>
      <c r="J25" s="14">
        <f t="shared" si="1"/>
        <v>40</v>
      </c>
      <c r="K25" s="14">
        <v>35</v>
      </c>
      <c r="L25" s="14">
        <f t="shared" si="2"/>
        <v>649.79999999999995</v>
      </c>
    </row>
    <row r="26" spans="1:12" s="5" customFormat="1" ht="15" customHeight="1">
      <c r="A26" s="11">
        <f t="shared" si="3"/>
        <v>23</v>
      </c>
      <c r="B26" s="12" t="s">
        <v>59</v>
      </c>
      <c r="C26" s="12" t="s">
        <v>70</v>
      </c>
      <c r="D26" s="13" t="s">
        <v>71</v>
      </c>
      <c r="E26" s="12" t="s">
        <v>10</v>
      </c>
      <c r="F26" s="12" t="s">
        <v>0</v>
      </c>
      <c r="G26" s="12">
        <v>6</v>
      </c>
      <c r="H26" s="12">
        <f>VLOOKUP(F26,'[1]ARISTO PHARMASEUTICALS'!$C$3:$D$47,2,FALSE)</f>
        <v>23.95</v>
      </c>
      <c r="I26" s="14">
        <f t="shared" si="0"/>
        <v>28.74</v>
      </c>
      <c r="J26" s="14">
        <f t="shared" si="1"/>
        <v>12</v>
      </c>
      <c r="K26" s="14">
        <v>35</v>
      </c>
      <c r="L26" s="14">
        <f t="shared" si="2"/>
        <v>219.44</v>
      </c>
    </row>
    <row r="27" spans="1:12" s="5" customFormat="1" ht="15" customHeight="1">
      <c r="A27" s="11">
        <f t="shared" si="3"/>
        <v>24</v>
      </c>
      <c r="B27" s="12" t="s">
        <v>59</v>
      </c>
      <c r="C27" s="12" t="s">
        <v>72</v>
      </c>
      <c r="D27" s="13" t="s">
        <v>73</v>
      </c>
      <c r="E27" s="12" t="s">
        <v>10</v>
      </c>
      <c r="F27" s="12" t="s">
        <v>0</v>
      </c>
      <c r="G27" s="12">
        <v>11</v>
      </c>
      <c r="H27" s="12">
        <f>VLOOKUP(F27,'[1]ARISTO PHARMASEUTICALS'!$C$3:$D$47,2,FALSE)</f>
        <v>23.95</v>
      </c>
      <c r="I27" s="14">
        <f t="shared" si="0"/>
        <v>52.69</v>
      </c>
      <c r="J27" s="14">
        <f t="shared" si="1"/>
        <v>22</v>
      </c>
      <c r="K27" s="14">
        <v>35</v>
      </c>
      <c r="L27" s="14">
        <f t="shared" si="2"/>
        <v>373.14</v>
      </c>
    </row>
    <row r="28" spans="1:12" s="5" customFormat="1" ht="15" customHeight="1">
      <c r="A28" s="11">
        <f t="shared" si="3"/>
        <v>25</v>
      </c>
      <c r="B28" s="12" t="s">
        <v>59</v>
      </c>
      <c r="C28" s="12" t="s">
        <v>74</v>
      </c>
      <c r="D28" s="13" t="s">
        <v>75</v>
      </c>
      <c r="E28" s="12" t="s">
        <v>10</v>
      </c>
      <c r="F28" s="12" t="s">
        <v>0</v>
      </c>
      <c r="G28" s="12">
        <v>14</v>
      </c>
      <c r="H28" s="12">
        <f>VLOOKUP(F28,'[1]ARISTO PHARMASEUTICALS'!$C$3:$D$47,2,FALSE)</f>
        <v>23.95</v>
      </c>
      <c r="I28" s="14">
        <f t="shared" si="0"/>
        <v>67.06</v>
      </c>
      <c r="J28" s="14">
        <f t="shared" si="1"/>
        <v>28</v>
      </c>
      <c r="K28" s="14">
        <v>35</v>
      </c>
      <c r="L28" s="14">
        <f t="shared" si="2"/>
        <v>465.36</v>
      </c>
    </row>
    <row r="29" spans="1:12" s="5" customFormat="1" ht="15" customHeight="1">
      <c r="A29" s="11">
        <f t="shared" si="3"/>
        <v>26</v>
      </c>
      <c r="B29" s="12" t="s">
        <v>76</v>
      </c>
      <c r="C29" s="12" t="s">
        <v>77</v>
      </c>
      <c r="D29" s="13" t="s">
        <v>78</v>
      </c>
      <c r="E29" s="12" t="s">
        <v>10</v>
      </c>
      <c r="F29" s="12" t="s">
        <v>1</v>
      </c>
      <c r="G29" s="12">
        <v>13</v>
      </c>
      <c r="H29" s="12">
        <f>VLOOKUP(F29,'[1]ARISTO PHARMASEUTICALS'!$C$3:$D$47,2,FALSE)</f>
        <v>35.119999999999997</v>
      </c>
      <c r="I29" s="14">
        <f t="shared" si="0"/>
        <v>91.311999999999998</v>
      </c>
      <c r="J29" s="14">
        <f t="shared" si="1"/>
        <v>26</v>
      </c>
      <c r="K29" s="14">
        <v>35</v>
      </c>
      <c r="L29" s="14">
        <f t="shared" si="2"/>
        <v>608.87199999999996</v>
      </c>
    </row>
    <row r="30" spans="1:12" s="5" customFormat="1" ht="15" customHeight="1">
      <c r="A30" s="11">
        <f t="shared" si="3"/>
        <v>27</v>
      </c>
      <c r="B30" s="12" t="s">
        <v>76</v>
      </c>
      <c r="C30" s="12" t="s">
        <v>79</v>
      </c>
      <c r="D30" s="13" t="s">
        <v>80</v>
      </c>
      <c r="E30" s="12" t="s">
        <v>10</v>
      </c>
      <c r="F30" s="12" t="s">
        <v>1</v>
      </c>
      <c r="G30" s="12">
        <v>8</v>
      </c>
      <c r="H30" s="12">
        <f>VLOOKUP(F30,'[1]ARISTO PHARMASEUTICALS'!$C$3:$D$47,2,FALSE)</f>
        <v>35.119999999999997</v>
      </c>
      <c r="I30" s="14">
        <f t="shared" si="0"/>
        <v>56.192</v>
      </c>
      <c r="J30" s="14">
        <f t="shared" si="1"/>
        <v>16</v>
      </c>
      <c r="K30" s="14">
        <v>35</v>
      </c>
      <c r="L30" s="14">
        <f t="shared" si="2"/>
        <v>388.15199999999999</v>
      </c>
    </row>
    <row r="31" spans="1:12" s="5" customFormat="1" ht="30">
      <c r="A31" s="11">
        <f t="shared" si="3"/>
        <v>28</v>
      </c>
      <c r="B31" s="12" t="s">
        <v>76</v>
      </c>
      <c r="C31" s="12" t="s">
        <v>81</v>
      </c>
      <c r="D31" s="15" t="s">
        <v>361</v>
      </c>
      <c r="E31" s="12" t="s">
        <v>10</v>
      </c>
      <c r="F31" s="12" t="s">
        <v>1</v>
      </c>
      <c r="G31" s="12">
        <v>41</v>
      </c>
      <c r="H31" s="12">
        <f>VLOOKUP(F31,'[1]ARISTO PHARMASEUTICALS'!$C$3:$D$47,2,FALSE)</f>
        <v>35.119999999999997</v>
      </c>
      <c r="I31" s="14">
        <f t="shared" si="0"/>
        <v>287.98399999999998</v>
      </c>
      <c r="J31" s="14">
        <f t="shared" si="1"/>
        <v>82</v>
      </c>
      <c r="K31" s="14">
        <v>35</v>
      </c>
      <c r="L31" s="14">
        <f t="shared" si="2"/>
        <v>1844.9039999999998</v>
      </c>
    </row>
    <row r="32" spans="1:12" s="5" customFormat="1">
      <c r="A32" s="11">
        <f t="shared" si="3"/>
        <v>29</v>
      </c>
      <c r="B32" s="12" t="s">
        <v>76</v>
      </c>
      <c r="C32" s="12" t="s">
        <v>82</v>
      </c>
      <c r="D32" s="13" t="s">
        <v>83</v>
      </c>
      <c r="E32" s="12" t="s">
        <v>10</v>
      </c>
      <c r="F32" s="12" t="s">
        <v>1</v>
      </c>
      <c r="G32" s="12">
        <v>5</v>
      </c>
      <c r="H32" s="12">
        <f>VLOOKUP(F32,'[1]ARISTO PHARMASEUTICALS'!$C$3:$D$47,2,FALSE)</f>
        <v>35.119999999999997</v>
      </c>
      <c r="I32" s="14">
        <f t="shared" si="0"/>
        <v>35.119999999999997</v>
      </c>
      <c r="J32" s="14">
        <f t="shared" si="1"/>
        <v>10</v>
      </c>
      <c r="K32" s="14">
        <v>35</v>
      </c>
      <c r="L32" s="14">
        <f t="shared" si="2"/>
        <v>255.72</v>
      </c>
    </row>
    <row r="33" spans="1:12" s="5" customFormat="1" ht="15" customHeight="1">
      <c r="A33" s="11">
        <f t="shared" si="3"/>
        <v>30</v>
      </c>
      <c r="B33" s="12" t="s">
        <v>76</v>
      </c>
      <c r="C33" s="12" t="s">
        <v>84</v>
      </c>
      <c r="D33" s="13" t="s">
        <v>85</v>
      </c>
      <c r="E33" s="12" t="s">
        <v>10</v>
      </c>
      <c r="F33" s="12" t="s">
        <v>1</v>
      </c>
      <c r="G33" s="12">
        <v>10</v>
      </c>
      <c r="H33" s="12">
        <f>VLOOKUP(F33,'[1]ARISTO PHARMASEUTICALS'!$C$3:$D$47,2,FALSE)</f>
        <v>35.119999999999997</v>
      </c>
      <c r="I33" s="14">
        <f t="shared" si="0"/>
        <v>70.239999999999995</v>
      </c>
      <c r="J33" s="14">
        <f t="shared" si="1"/>
        <v>20</v>
      </c>
      <c r="K33" s="14">
        <v>35</v>
      </c>
      <c r="L33" s="14">
        <f t="shared" si="2"/>
        <v>476.44</v>
      </c>
    </row>
    <row r="34" spans="1:12" s="5" customFormat="1" ht="15" customHeight="1">
      <c r="A34" s="11">
        <f t="shared" si="3"/>
        <v>31</v>
      </c>
      <c r="B34" s="12" t="s">
        <v>76</v>
      </c>
      <c r="C34" s="12" t="s">
        <v>86</v>
      </c>
      <c r="D34" s="13" t="s">
        <v>87</v>
      </c>
      <c r="E34" s="12" t="s">
        <v>10</v>
      </c>
      <c r="F34" s="12" t="s">
        <v>1</v>
      </c>
      <c r="G34" s="12">
        <v>3</v>
      </c>
      <c r="H34" s="12">
        <f>VLOOKUP(F34,'[1]ARISTO PHARMASEUTICALS'!$C$3:$D$47,2,FALSE)</f>
        <v>35.119999999999997</v>
      </c>
      <c r="I34" s="14">
        <f t="shared" si="0"/>
        <v>21.071999999999999</v>
      </c>
      <c r="J34" s="14">
        <f t="shared" si="1"/>
        <v>6</v>
      </c>
      <c r="K34" s="14">
        <v>35</v>
      </c>
      <c r="L34" s="14">
        <f t="shared" si="2"/>
        <v>167.43199999999999</v>
      </c>
    </row>
    <row r="35" spans="1:12" s="5" customFormat="1" ht="15" customHeight="1">
      <c r="A35" s="11">
        <f t="shared" si="3"/>
        <v>32</v>
      </c>
      <c r="B35" s="12" t="s">
        <v>76</v>
      </c>
      <c r="C35" s="12" t="s">
        <v>88</v>
      </c>
      <c r="D35" s="13" t="s">
        <v>89</v>
      </c>
      <c r="E35" s="12" t="s">
        <v>10</v>
      </c>
      <c r="F35" s="12" t="s">
        <v>3</v>
      </c>
      <c r="G35" s="12">
        <v>15</v>
      </c>
      <c r="H35" s="12">
        <f>VLOOKUP(F35,'[1]ARISTO PHARMASEUTICALS'!$C$3:$D$47,2,FALSE)</f>
        <v>23.95</v>
      </c>
      <c r="I35" s="14">
        <f t="shared" si="0"/>
        <v>71.850000000000009</v>
      </c>
      <c r="J35" s="14">
        <f t="shared" si="1"/>
        <v>30</v>
      </c>
      <c r="K35" s="14">
        <v>35</v>
      </c>
      <c r="L35" s="14">
        <f t="shared" si="2"/>
        <v>496.1</v>
      </c>
    </row>
    <row r="36" spans="1:12" s="5" customFormat="1" ht="15" customHeight="1">
      <c r="A36" s="11">
        <f t="shared" si="3"/>
        <v>33</v>
      </c>
      <c r="B36" s="12" t="s">
        <v>76</v>
      </c>
      <c r="C36" s="12" t="s">
        <v>90</v>
      </c>
      <c r="D36" s="13" t="s">
        <v>91</v>
      </c>
      <c r="E36" s="12" t="s">
        <v>10</v>
      </c>
      <c r="F36" s="12" t="s">
        <v>3</v>
      </c>
      <c r="G36" s="12">
        <v>2</v>
      </c>
      <c r="H36" s="12">
        <f>VLOOKUP(F36,'[1]ARISTO PHARMASEUTICALS'!$C$3:$D$47,2,FALSE)</f>
        <v>23.95</v>
      </c>
      <c r="I36" s="14">
        <f t="shared" ref="I36:I67" si="4">G36*H36*20%</f>
        <v>9.58</v>
      </c>
      <c r="J36" s="14">
        <f t="shared" ref="J36:J67" si="5">G36*2</f>
        <v>4</v>
      </c>
      <c r="K36" s="14">
        <v>35</v>
      </c>
      <c r="L36" s="14">
        <f t="shared" ref="L36:L67" si="6">G36*H36+I36+J36+K36</f>
        <v>96.47999999999999</v>
      </c>
    </row>
    <row r="37" spans="1:12" s="5" customFormat="1" ht="15" customHeight="1">
      <c r="A37" s="11">
        <f t="shared" si="3"/>
        <v>34</v>
      </c>
      <c r="B37" s="12" t="s">
        <v>76</v>
      </c>
      <c r="C37" s="12" t="s">
        <v>92</v>
      </c>
      <c r="D37" s="13" t="s">
        <v>93</v>
      </c>
      <c r="E37" s="12" t="s">
        <v>10</v>
      </c>
      <c r="F37" s="12" t="s">
        <v>3</v>
      </c>
      <c r="G37" s="12">
        <v>19</v>
      </c>
      <c r="H37" s="12">
        <f>VLOOKUP(F37,'[1]ARISTO PHARMASEUTICALS'!$C$3:$D$47,2,FALSE)</f>
        <v>23.95</v>
      </c>
      <c r="I37" s="14">
        <f t="shared" si="4"/>
        <v>91.01</v>
      </c>
      <c r="J37" s="14">
        <f t="shared" si="5"/>
        <v>38</v>
      </c>
      <c r="K37" s="14">
        <v>35</v>
      </c>
      <c r="L37" s="14">
        <f t="shared" si="6"/>
        <v>619.06000000000006</v>
      </c>
    </row>
    <row r="38" spans="1:12" s="5" customFormat="1" ht="15" customHeight="1">
      <c r="A38" s="11">
        <f t="shared" si="3"/>
        <v>35</v>
      </c>
      <c r="B38" s="12" t="s">
        <v>76</v>
      </c>
      <c r="C38" s="12" t="s">
        <v>94</v>
      </c>
      <c r="D38" s="13" t="s">
        <v>95</v>
      </c>
      <c r="E38" s="12" t="s">
        <v>10</v>
      </c>
      <c r="F38" s="12" t="s">
        <v>0</v>
      </c>
      <c r="G38" s="12">
        <v>3</v>
      </c>
      <c r="H38" s="12">
        <f>VLOOKUP(F38,'[1]ARISTO PHARMASEUTICALS'!$C$3:$D$47,2,FALSE)</f>
        <v>23.95</v>
      </c>
      <c r="I38" s="14">
        <f t="shared" si="4"/>
        <v>14.37</v>
      </c>
      <c r="J38" s="14">
        <f t="shared" si="5"/>
        <v>6</v>
      </c>
      <c r="K38" s="14">
        <v>35</v>
      </c>
      <c r="L38" s="14">
        <f t="shared" si="6"/>
        <v>127.22</v>
      </c>
    </row>
    <row r="39" spans="1:12" s="5" customFormat="1" ht="15" customHeight="1">
      <c r="A39" s="11">
        <f t="shared" si="3"/>
        <v>36</v>
      </c>
      <c r="B39" s="12" t="s">
        <v>76</v>
      </c>
      <c r="C39" s="12" t="s">
        <v>96</v>
      </c>
      <c r="D39" s="13" t="s">
        <v>97</v>
      </c>
      <c r="E39" s="12" t="s">
        <v>10</v>
      </c>
      <c r="F39" s="12" t="s">
        <v>0</v>
      </c>
      <c r="G39" s="12">
        <v>4</v>
      </c>
      <c r="H39" s="12">
        <f>VLOOKUP(F39,'[1]ARISTO PHARMASEUTICALS'!$C$3:$D$47,2,FALSE)</f>
        <v>23.95</v>
      </c>
      <c r="I39" s="14">
        <f t="shared" si="4"/>
        <v>19.16</v>
      </c>
      <c r="J39" s="14">
        <f t="shared" si="5"/>
        <v>8</v>
      </c>
      <c r="K39" s="14">
        <v>35</v>
      </c>
      <c r="L39" s="14">
        <f t="shared" si="6"/>
        <v>157.95999999999998</v>
      </c>
    </row>
    <row r="40" spans="1:12" s="5" customFormat="1" ht="15" customHeight="1">
      <c r="A40" s="11">
        <f t="shared" si="3"/>
        <v>37</v>
      </c>
      <c r="B40" s="12" t="s">
        <v>76</v>
      </c>
      <c r="C40" s="12" t="s">
        <v>98</v>
      </c>
      <c r="D40" s="13" t="s">
        <v>99</v>
      </c>
      <c r="E40" s="12" t="s">
        <v>10</v>
      </c>
      <c r="F40" s="12" t="s">
        <v>0</v>
      </c>
      <c r="G40" s="12">
        <v>7</v>
      </c>
      <c r="H40" s="12">
        <f>VLOOKUP(F40,'[1]ARISTO PHARMASEUTICALS'!$C$3:$D$47,2,FALSE)</f>
        <v>23.95</v>
      </c>
      <c r="I40" s="14">
        <f t="shared" si="4"/>
        <v>33.53</v>
      </c>
      <c r="J40" s="14">
        <f t="shared" si="5"/>
        <v>14</v>
      </c>
      <c r="K40" s="14">
        <v>35</v>
      </c>
      <c r="L40" s="14">
        <f t="shared" si="6"/>
        <v>250.18</v>
      </c>
    </row>
    <row r="41" spans="1:12" s="5" customFormat="1" ht="15" customHeight="1">
      <c r="A41" s="11">
        <f t="shared" si="3"/>
        <v>38</v>
      </c>
      <c r="B41" s="12" t="s">
        <v>76</v>
      </c>
      <c r="C41" s="12" t="s">
        <v>100</v>
      </c>
      <c r="D41" s="13" t="s">
        <v>101</v>
      </c>
      <c r="E41" s="12" t="s">
        <v>10</v>
      </c>
      <c r="F41" s="12" t="s">
        <v>0</v>
      </c>
      <c r="G41" s="12">
        <v>1</v>
      </c>
      <c r="H41" s="12">
        <f>VLOOKUP(F41,'[1]ARISTO PHARMASEUTICALS'!$C$3:$D$47,2,FALSE)</f>
        <v>23.95</v>
      </c>
      <c r="I41" s="14">
        <f t="shared" si="4"/>
        <v>4.79</v>
      </c>
      <c r="J41" s="14">
        <f t="shared" si="5"/>
        <v>2</v>
      </c>
      <c r="K41" s="14">
        <v>35</v>
      </c>
      <c r="L41" s="14">
        <f t="shared" si="6"/>
        <v>65.739999999999995</v>
      </c>
    </row>
    <row r="42" spans="1:12" s="5" customFormat="1" ht="15" customHeight="1">
      <c r="A42" s="11">
        <f t="shared" si="3"/>
        <v>39</v>
      </c>
      <c r="B42" s="12" t="s">
        <v>76</v>
      </c>
      <c r="C42" s="12" t="s">
        <v>102</v>
      </c>
      <c r="D42" s="13" t="s">
        <v>103</v>
      </c>
      <c r="E42" s="12" t="s">
        <v>10</v>
      </c>
      <c r="F42" s="12" t="s">
        <v>0</v>
      </c>
      <c r="G42" s="12">
        <v>3</v>
      </c>
      <c r="H42" s="12">
        <f>VLOOKUP(F42,'[1]ARISTO PHARMASEUTICALS'!$C$3:$D$47,2,FALSE)</f>
        <v>23.95</v>
      </c>
      <c r="I42" s="14">
        <f t="shared" si="4"/>
        <v>14.37</v>
      </c>
      <c r="J42" s="14">
        <f t="shared" si="5"/>
        <v>6</v>
      </c>
      <c r="K42" s="14">
        <v>35</v>
      </c>
      <c r="L42" s="14">
        <f t="shared" si="6"/>
        <v>127.22</v>
      </c>
    </row>
    <row r="43" spans="1:12" s="5" customFormat="1" ht="15" customHeight="1">
      <c r="A43" s="11">
        <f t="shared" si="3"/>
        <v>40</v>
      </c>
      <c r="B43" s="12" t="s">
        <v>76</v>
      </c>
      <c r="C43" s="12" t="s">
        <v>104</v>
      </c>
      <c r="D43" s="13" t="s">
        <v>105</v>
      </c>
      <c r="E43" s="12" t="s">
        <v>10</v>
      </c>
      <c r="F43" s="12" t="s">
        <v>0</v>
      </c>
      <c r="G43" s="12">
        <v>1</v>
      </c>
      <c r="H43" s="12">
        <f>VLOOKUP(F43,'[1]ARISTO PHARMASEUTICALS'!$C$3:$D$47,2,FALSE)</f>
        <v>23.95</v>
      </c>
      <c r="I43" s="14">
        <f t="shared" si="4"/>
        <v>4.79</v>
      </c>
      <c r="J43" s="14">
        <f t="shared" si="5"/>
        <v>2</v>
      </c>
      <c r="K43" s="14">
        <v>35</v>
      </c>
      <c r="L43" s="14">
        <f t="shared" si="6"/>
        <v>65.739999999999995</v>
      </c>
    </row>
    <row r="44" spans="1:12" s="5" customFormat="1" ht="15" customHeight="1">
      <c r="A44" s="11">
        <f t="shared" si="3"/>
        <v>41</v>
      </c>
      <c r="B44" s="12" t="s">
        <v>76</v>
      </c>
      <c r="C44" s="12" t="s">
        <v>106</v>
      </c>
      <c r="D44" s="13" t="s">
        <v>107</v>
      </c>
      <c r="E44" s="12" t="s">
        <v>10</v>
      </c>
      <c r="F44" s="12" t="s">
        <v>0</v>
      </c>
      <c r="G44" s="12">
        <v>2</v>
      </c>
      <c r="H44" s="12">
        <f>VLOOKUP(F44,'[1]ARISTO PHARMASEUTICALS'!$C$3:$D$47,2,FALSE)</f>
        <v>23.95</v>
      </c>
      <c r="I44" s="14">
        <f t="shared" si="4"/>
        <v>9.58</v>
      </c>
      <c r="J44" s="14">
        <f t="shared" si="5"/>
        <v>4</v>
      </c>
      <c r="K44" s="14">
        <v>35</v>
      </c>
      <c r="L44" s="14">
        <f t="shared" si="6"/>
        <v>96.47999999999999</v>
      </c>
    </row>
    <row r="45" spans="1:12" s="5" customFormat="1" ht="15" customHeight="1">
      <c r="A45" s="11">
        <f t="shared" si="3"/>
        <v>42</v>
      </c>
      <c r="B45" s="12" t="s">
        <v>76</v>
      </c>
      <c r="C45" s="12" t="s">
        <v>108</v>
      </c>
      <c r="D45" s="13" t="s">
        <v>109</v>
      </c>
      <c r="E45" s="12" t="s">
        <v>10</v>
      </c>
      <c r="F45" s="12" t="s">
        <v>0</v>
      </c>
      <c r="G45" s="12">
        <v>5</v>
      </c>
      <c r="H45" s="12">
        <f>VLOOKUP(F45,'[1]ARISTO PHARMASEUTICALS'!$C$3:$D$47,2,FALSE)</f>
        <v>23.95</v>
      </c>
      <c r="I45" s="14">
        <f t="shared" si="4"/>
        <v>23.950000000000003</v>
      </c>
      <c r="J45" s="14">
        <f t="shared" si="5"/>
        <v>10</v>
      </c>
      <c r="K45" s="14">
        <v>35</v>
      </c>
      <c r="L45" s="14">
        <f t="shared" si="6"/>
        <v>188.7</v>
      </c>
    </row>
    <row r="46" spans="1:12" s="5" customFormat="1" ht="15" customHeight="1">
      <c r="A46" s="11">
        <f t="shared" si="3"/>
        <v>43</v>
      </c>
      <c r="B46" s="12" t="s">
        <v>76</v>
      </c>
      <c r="C46" s="12" t="s">
        <v>110</v>
      </c>
      <c r="D46" s="13" t="s">
        <v>111</v>
      </c>
      <c r="E46" s="12" t="s">
        <v>10</v>
      </c>
      <c r="F46" s="12" t="s">
        <v>0</v>
      </c>
      <c r="G46" s="12">
        <v>5</v>
      </c>
      <c r="H46" s="12">
        <f>VLOOKUP(F46,'[1]ARISTO PHARMASEUTICALS'!$C$3:$D$47,2,FALSE)</f>
        <v>23.95</v>
      </c>
      <c r="I46" s="14">
        <f t="shared" si="4"/>
        <v>23.950000000000003</v>
      </c>
      <c r="J46" s="14">
        <f t="shared" si="5"/>
        <v>10</v>
      </c>
      <c r="K46" s="14">
        <v>35</v>
      </c>
      <c r="L46" s="14">
        <f t="shared" si="6"/>
        <v>188.7</v>
      </c>
    </row>
    <row r="47" spans="1:12" s="5" customFormat="1" ht="15" customHeight="1">
      <c r="A47" s="11">
        <f t="shared" si="3"/>
        <v>44</v>
      </c>
      <c r="B47" s="12" t="s">
        <v>76</v>
      </c>
      <c r="C47" s="12" t="s">
        <v>112</v>
      </c>
      <c r="D47" s="13" t="s">
        <v>113</v>
      </c>
      <c r="E47" s="12" t="s">
        <v>10</v>
      </c>
      <c r="F47" s="12" t="s">
        <v>0</v>
      </c>
      <c r="G47" s="12">
        <v>5</v>
      </c>
      <c r="H47" s="12">
        <f>VLOOKUP(F47,'[1]ARISTO PHARMASEUTICALS'!$C$3:$D$47,2,FALSE)</f>
        <v>23.95</v>
      </c>
      <c r="I47" s="14">
        <f t="shared" si="4"/>
        <v>23.950000000000003</v>
      </c>
      <c r="J47" s="14">
        <f t="shared" si="5"/>
        <v>10</v>
      </c>
      <c r="K47" s="14">
        <v>35</v>
      </c>
      <c r="L47" s="14">
        <f t="shared" si="6"/>
        <v>188.7</v>
      </c>
    </row>
    <row r="48" spans="1:12" s="5" customFormat="1" ht="15" customHeight="1">
      <c r="A48" s="11">
        <f t="shared" si="3"/>
        <v>45</v>
      </c>
      <c r="B48" s="12" t="s">
        <v>76</v>
      </c>
      <c r="C48" s="12" t="s">
        <v>114</v>
      </c>
      <c r="D48" s="13" t="s">
        <v>115</v>
      </c>
      <c r="E48" s="12" t="s">
        <v>10</v>
      </c>
      <c r="F48" s="12" t="s">
        <v>0</v>
      </c>
      <c r="G48" s="12">
        <v>4</v>
      </c>
      <c r="H48" s="12">
        <f>VLOOKUP(F48,'[1]ARISTO PHARMASEUTICALS'!$C$3:$D$47,2,FALSE)</f>
        <v>23.95</v>
      </c>
      <c r="I48" s="14">
        <f t="shared" si="4"/>
        <v>19.16</v>
      </c>
      <c r="J48" s="14">
        <f t="shared" si="5"/>
        <v>8</v>
      </c>
      <c r="K48" s="14">
        <v>35</v>
      </c>
      <c r="L48" s="14">
        <f t="shared" si="6"/>
        <v>157.95999999999998</v>
      </c>
    </row>
    <row r="49" spans="1:12" s="5" customFormat="1" ht="15" customHeight="1">
      <c r="A49" s="11">
        <f t="shared" si="3"/>
        <v>46</v>
      </c>
      <c r="B49" s="12" t="s">
        <v>76</v>
      </c>
      <c r="C49" s="12" t="s">
        <v>116</v>
      </c>
      <c r="D49" s="13" t="s">
        <v>117</v>
      </c>
      <c r="E49" s="12" t="s">
        <v>10</v>
      </c>
      <c r="F49" s="12" t="s">
        <v>0</v>
      </c>
      <c r="G49" s="12">
        <v>8</v>
      </c>
      <c r="H49" s="12">
        <f>VLOOKUP(F49,'[1]ARISTO PHARMASEUTICALS'!$C$3:$D$47,2,FALSE)</f>
        <v>23.95</v>
      </c>
      <c r="I49" s="14">
        <f t="shared" si="4"/>
        <v>38.32</v>
      </c>
      <c r="J49" s="14">
        <f t="shared" si="5"/>
        <v>16</v>
      </c>
      <c r="K49" s="14">
        <v>35</v>
      </c>
      <c r="L49" s="14">
        <f t="shared" si="6"/>
        <v>280.91999999999996</v>
      </c>
    </row>
    <row r="50" spans="1:12" s="5" customFormat="1" ht="15" customHeight="1">
      <c r="A50" s="11">
        <f t="shared" si="3"/>
        <v>47</v>
      </c>
      <c r="B50" s="12" t="s">
        <v>118</v>
      </c>
      <c r="C50" s="12" t="s">
        <v>119</v>
      </c>
      <c r="D50" s="13" t="s">
        <v>120</v>
      </c>
      <c r="E50" s="12" t="s">
        <v>10</v>
      </c>
      <c r="F50" s="12" t="s">
        <v>0</v>
      </c>
      <c r="G50" s="12">
        <v>2</v>
      </c>
      <c r="H50" s="12">
        <f>VLOOKUP(F50,'[1]ARISTO PHARMASEUTICALS'!$C$3:$D$47,2,FALSE)</f>
        <v>23.95</v>
      </c>
      <c r="I50" s="14">
        <f t="shared" si="4"/>
        <v>9.58</v>
      </c>
      <c r="J50" s="14">
        <f t="shared" si="5"/>
        <v>4</v>
      </c>
      <c r="K50" s="14">
        <v>35</v>
      </c>
      <c r="L50" s="14">
        <f t="shared" si="6"/>
        <v>96.47999999999999</v>
      </c>
    </row>
    <row r="51" spans="1:12" s="5" customFormat="1" ht="15" customHeight="1">
      <c r="A51" s="11">
        <f t="shared" si="3"/>
        <v>48</v>
      </c>
      <c r="B51" s="12" t="s">
        <v>118</v>
      </c>
      <c r="C51" s="12" t="s">
        <v>121</v>
      </c>
      <c r="D51" s="13" t="s">
        <v>122</v>
      </c>
      <c r="E51" s="12" t="s">
        <v>10</v>
      </c>
      <c r="F51" s="12" t="s">
        <v>0</v>
      </c>
      <c r="G51" s="12">
        <v>3</v>
      </c>
      <c r="H51" s="12">
        <f>VLOOKUP(F51,'[1]ARISTO PHARMASEUTICALS'!$C$3:$D$47,2,FALSE)</f>
        <v>23.95</v>
      </c>
      <c r="I51" s="14">
        <f t="shared" si="4"/>
        <v>14.37</v>
      </c>
      <c r="J51" s="14">
        <f t="shared" si="5"/>
        <v>6</v>
      </c>
      <c r="K51" s="14">
        <v>35</v>
      </c>
      <c r="L51" s="14">
        <f t="shared" si="6"/>
        <v>127.22</v>
      </c>
    </row>
    <row r="52" spans="1:12" s="5" customFormat="1" ht="15" customHeight="1">
      <c r="A52" s="11">
        <f t="shared" si="3"/>
        <v>49</v>
      </c>
      <c r="B52" s="12" t="s">
        <v>118</v>
      </c>
      <c r="C52" s="12" t="s">
        <v>123</v>
      </c>
      <c r="D52" s="13" t="s">
        <v>124</v>
      </c>
      <c r="E52" s="12" t="s">
        <v>10</v>
      </c>
      <c r="F52" s="12" t="s">
        <v>3</v>
      </c>
      <c r="G52" s="12">
        <v>3</v>
      </c>
      <c r="H52" s="12">
        <f>VLOOKUP(F52,'[1]ARISTO PHARMASEUTICALS'!$C$3:$D$47,2,FALSE)</f>
        <v>23.95</v>
      </c>
      <c r="I52" s="14">
        <f t="shared" si="4"/>
        <v>14.37</v>
      </c>
      <c r="J52" s="14">
        <f t="shared" si="5"/>
        <v>6</v>
      </c>
      <c r="K52" s="14">
        <v>35</v>
      </c>
      <c r="L52" s="14">
        <f t="shared" si="6"/>
        <v>127.22</v>
      </c>
    </row>
    <row r="53" spans="1:12" s="5" customFormat="1" ht="15" customHeight="1">
      <c r="A53" s="11">
        <f t="shared" si="3"/>
        <v>50</v>
      </c>
      <c r="B53" s="12" t="s">
        <v>118</v>
      </c>
      <c r="C53" s="12" t="s">
        <v>125</v>
      </c>
      <c r="D53" s="13" t="s">
        <v>126</v>
      </c>
      <c r="E53" s="12" t="s">
        <v>10</v>
      </c>
      <c r="F53" s="12" t="s">
        <v>0</v>
      </c>
      <c r="G53" s="12">
        <v>7</v>
      </c>
      <c r="H53" s="12">
        <f>VLOOKUP(F53,'[1]ARISTO PHARMASEUTICALS'!$C$3:$D$47,2,FALSE)</f>
        <v>23.95</v>
      </c>
      <c r="I53" s="14">
        <f t="shared" si="4"/>
        <v>33.53</v>
      </c>
      <c r="J53" s="14">
        <f t="shared" si="5"/>
        <v>14</v>
      </c>
      <c r="K53" s="14">
        <v>35</v>
      </c>
      <c r="L53" s="14">
        <f t="shared" si="6"/>
        <v>250.18</v>
      </c>
    </row>
    <row r="54" spans="1:12" s="5" customFormat="1" ht="15" customHeight="1">
      <c r="A54" s="11">
        <f t="shared" si="3"/>
        <v>51</v>
      </c>
      <c r="B54" s="12" t="s">
        <v>118</v>
      </c>
      <c r="C54" s="12" t="s">
        <v>127</v>
      </c>
      <c r="D54" s="13" t="s">
        <v>128</v>
      </c>
      <c r="E54" s="12" t="s">
        <v>10</v>
      </c>
      <c r="F54" s="12" t="s">
        <v>0</v>
      </c>
      <c r="G54" s="12">
        <v>3</v>
      </c>
      <c r="H54" s="12">
        <f>VLOOKUP(F54,'[1]ARISTO PHARMASEUTICALS'!$C$3:$D$47,2,FALSE)</f>
        <v>23.95</v>
      </c>
      <c r="I54" s="14">
        <f t="shared" si="4"/>
        <v>14.37</v>
      </c>
      <c r="J54" s="14">
        <f t="shared" si="5"/>
        <v>6</v>
      </c>
      <c r="K54" s="14">
        <v>35</v>
      </c>
      <c r="L54" s="14">
        <f t="shared" si="6"/>
        <v>127.22</v>
      </c>
    </row>
    <row r="55" spans="1:12" s="5" customFormat="1" ht="15" customHeight="1">
      <c r="A55" s="11">
        <f t="shared" si="3"/>
        <v>52</v>
      </c>
      <c r="B55" s="12" t="s">
        <v>118</v>
      </c>
      <c r="C55" s="12" t="s">
        <v>129</v>
      </c>
      <c r="D55" s="13" t="s">
        <v>130</v>
      </c>
      <c r="E55" s="12" t="s">
        <v>10</v>
      </c>
      <c r="F55" s="12" t="s">
        <v>0</v>
      </c>
      <c r="G55" s="12">
        <v>3</v>
      </c>
      <c r="H55" s="12">
        <f>VLOOKUP(F55,'[1]ARISTO PHARMASEUTICALS'!$C$3:$D$47,2,FALSE)</f>
        <v>23.95</v>
      </c>
      <c r="I55" s="14">
        <f t="shared" si="4"/>
        <v>14.37</v>
      </c>
      <c r="J55" s="14">
        <f t="shared" si="5"/>
        <v>6</v>
      </c>
      <c r="K55" s="14">
        <v>35</v>
      </c>
      <c r="L55" s="14">
        <f t="shared" si="6"/>
        <v>127.22</v>
      </c>
    </row>
    <row r="56" spans="1:12" s="5" customFormat="1" ht="15" customHeight="1">
      <c r="A56" s="11">
        <f t="shared" si="3"/>
        <v>53</v>
      </c>
      <c r="B56" s="12" t="s">
        <v>131</v>
      </c>
      <c r="C56" s="12" t="s">
        <v>132</v>
      </c>
      <c r="D56" s="13" t="s">
        <v>133</v>
      </c>
      <c r="E56" s="12" t="s">
        <v>10</v>
      </c>
      <c r="F56" s="12" t="s">
        <v>1</v>
      </c>
      <c r="G56" s="12">
        <v>2</v>
      </c>
      <c r="H56" s="12">
        <f>VLOOKUP(F56,'[1]ARISTO PHARMASEUTICALS'!$C$3:$D$47,2,FALSE)</f>
        <v>35.119999999999997</v>
      </c>
      <c r="I56" s="14">
        <f t="shared" si="4"/>
        <v>14.048</v>
      </c>
      <c r="J56" s="14">
        <f t="shared" si="5"/>
        <v>4</v>
      </c>
      <c r="K56" s="14">
        <v>35</v>
      </c>
      <c r="L56" s="14">
        <f t="shared" si="6"/>
        <v>123.288</v>
      </c>
    </row>
    <row r="57" spans="1:12" s="5" customFormat="1" ht="15" customHeight="1">
      <c r="A57" s="11">
        <f t="shared" si="3"/>
        <v>54</v>
      </c>
      <c r="B57" s="12" t="s">
        <v>131</v>
      </c>
      <c r="C57" s="12" t="s">
        <v>134</v>
      </c>
      <c r="D57" s="13" t="s">
        <v>135</v>
      </c>
      <c r="E57" s="12" t="s">
        <v>10</v>
      </c>
      <c r="F57" s="12" t="s">
        <v>1</v>
      </c>
      <c r="G57" s="12">
        <v>4</v>
      </c>
      <c r="H57" s="12">
        <f>VLOOKUP(F57,'[1]ARISTO PHARMASEUTICALS'!$C$3:$D$47,2,FALSE)</f>
        <v>35.119999999999997</v>
      </c>
      <c r="I57" s="14">
        <f t="shared" si="4"/>
        <v>28.096</v>
      </c>
      <c r="J57" s="14">
        <f t="shared" si="5"/>
        <v>8</v>
      </c>
      <c r="K57" s="14">
        <v>35</v>
      </c>
      <c r="L57" s="14">
        <f t="shared" si="6"/>
        <v>211.57599999999999</v>
      </c>
    </row>
    <row r="58" spans="1:12" s="5" customFormat="1" ht="15" customHeight="1">
      <c r="A58" s="11">
        <f t="shared" si="3"/>
        <v>55</v>
      </c>
      <c r="B58" s="12" t="s">
        <v>131</v>
      </c>
      <c r="C58" s="12" t="s">
        <v>136</v>
      </c>
      <c r="D58" s="13" t="s">
        <v>137</v>
      </c>
      <c r="E58" s="12" t="s">
        <v>10</v>
      </c>
      <c r="F58" s="12" t="s">
        <v>1</v>
      </c>
      <c r="G58" s="12">
        <v>21</v>
      </c>
      <c r="H58" s="12">
        <f>VLOOKUP(F58,'[1]ARISTO PHARMASEUTICALS'!$C$3:$D$47,2,FALSE)</f>
        <v>35.119999999999997</v>
      </c>
      <c r="I58" s="14">
        <f t="shared" si="4"/>
        <v>147.50399999999999</v>
      </c>
      <c r="J58" s="14">
        <f t="shared" si="5"/>
        <v>42</v>
      </c>
      <c r="K58" s="14">
        <v>35</v>
      </c>
      <c r="L58" s="14">
        <f t="shared" si="6"/>
        <v>962.024</v>
      </c>
    </row>
    <row r="59" spans="1:12" s="5" customFormat="1" ht="15" customHeight="1">
      <c r="A59" s="11">
        <f t="shared" si="3"/>
        <v>56</v>
      </c>
      <c r="B59" s="12" t="s">
        <v>131</v>
      </c>
      <c r="C59" s="12" t="s">
        <v>138</v>
      </c>
      <c r="D59" s="13" t="s">
        <v>139</v>
      </c>
      <c r="E59" s="12" t="s">
        <v>10</v>
      </c>
      <c r="F59" s="12" t="s">
        <v>1</v>
      </c>
      <c r="G59" s="12">
        <v>2</v>
      </c>
      <c r="H59" s="12">
        <f>VLOOKUP(F59,'[1]ARISTO PHARMASEUTICALS'!$C$3:$D$47,2,FALSE)</f>
        <v>35.119999999999997</v>
      </c>
      <c r="I59" s="14">
        <f t="shared" si="4"/>
        <v>14.048</v>
      </c>
      <c r="J59" s="14">
        <f t="shared" si="5"/>
        <v>4</v>
      </c>
      <c r="K59" s="14">
        <v>35</v>
      </c>
      <c r="L59" s="14">
        <f t="shared" si="6"/>
        <v>123.288</v>
      </c>
    </row>
    <row r="60" spans="1:12" s="5" customFormat="1" ht="15" customHeight="1">
      <c r="A60" s="11">
        <f t="shared" si="3"/>
        <v>57</v>
      </c>
      <c r="B60" s="12" t="s">
        <v>131</v>
      </c>
      <c r="C60" s="12" t="s">
        <v>140</v>
      </c>
      <c r="D60" s="13" t="s">
        <v>141</v>
      </c>
      <c r="E60" s="12" t="s">
        <v>10</v>
      </c>
      <c r="F60" s="12" t="s">
        <v>1</v>
      </c>
      <c r="G60" s="12">
        <v>6</v>
      </c>
      <c r="H60" s="12">
        <f>VLOOKUP(F60,'[1]ARISTO PHARMASEUTICALS'!$C$3:$D$47,2,FALSE)</f>
        <v>35.119999999999997</v>
      </c>
      <c r="I60" s="14">
        <f t="shared" si="4"/>
        <v>42.143999999999998</v>
      </c>
      <c r="J60" s="14">
        <f t="shared" si="5"/>
        <v>12</v>
      </c>
      <c r="K60" s="14">
        <v>35</v>
      </c>
      <c r="L60" s="14">
        <f t="shared" si="6"/>
        <v>299.86399999999998</v>
      </c>
    </row>
    <row r="61" spans="1:12" s="5" customFormat="1" ht="15" customHeight="1">
      <c r="A61" s="11">
        <f t="shared" si="3"/>
        <v>58</v>
      </c>
      <c r="B61" s="12" t="s">
        <v>142</v>
      </c>
      <c r="C61" s="12" t="s">
        <v>143</v>
      </c>
      <c r="D61" s="13" t="s">
        <v>144</v>
      </c>
      <c r="E61" s="12" t="s">
        <v>10</v>
      </c>
      <c r="F61" s="12" t="s">
        <v>3</v>
      </c>
      <c r="G61" s="12">
        <v>5</v>
      </c>
      <c r="H61" s="12">
        <f>VLOOKUP(F61,'[1]ARISTO PHARMASEUTICALS'!$C$3:$D$47,2,FALSE)</f>
        <v>23.95</v>
      </c>
      <c r="I61" s="14">
        <f t="shared" si="4"/>
        <v>23.950000000000003</v>
      </c>
      <c r="J61" s="14">
        <f t="shared" si="5"/>
        <v>10</v>
      </c>
      <c r="K61" s="14">
        <v>35</v>
      </c>
      <c r="L61" s="14">
        <f t="shared" si="6"/>
        <v>188.7</v>
      </c>
    </row>
    <row r="62" spans="1:12" s="5" customFormat="1" ht="15" customHeight="1">
      <c r="A62" s="11">
        <f t="shared" si="3"/>
        <v>59</v>
      </c>
      <c r="B62" s="12" t="s">
        <v>142</v>
      </c>
      <c r="C62" s="12" t="s">
        <v>145</v>
      </c>
      <c r="D62" s="13" t="s">
        <v>146</v>
      </c>
      <c r="E62" s="12" t="s">
        <v>10</v>
      </c>
      <c r="F62" s="12" t="s">
        <v>3</v>
      </c>
      <c r="G62" s="12">
        <v>7</v>
      </c>
      <c r="H62" s="12">
        <f>VLOOKUP(F62,'[1]ARISTO PHARMASEUTICALS'!$C$3:$D$47,2,FALSE)</f>
        <v>23.95</v>
      </c>
      <c r="I62" s="14">
        <f t="shared" si="4"/>
        <v>33.53</v>
      </c>
      <c r="J62" s="14">
        <f t="shared" si="5"/>
        <v>14</v>
      </c>
      <c r="K62" s="14">
        <v>35</v>
      </c>
      <c r="L62" s="14">
        <f t="shared" si="6"/>
        <v>250.18</v>
      </c>
    </row>
    <row r="63" spans="1:12" s="5" customFormat="1" ht="15" customHeight="1">
      <c r="A63" s="11">
        <f t="shared" si="3"/>
        <v>60</v>
      </c>
      <c r="B63" s="12" t="s">
        <v>142</v>
      </c>
      <c r="C63" s="12" t="s">
        <v>147</v>
      </c>
      <c r="D63" s="13" t="s">
        <v>148</v>
      </c>
      <c r="E63" s="12" t="s">
        <v>10</v>
      </c>
      <c r="F63" s="12" t="s">
        <v>3</v>
      </c>
      <c r="G63" s="12">
        <v>15</v>
      </c>
      <c r="H63" s="12">
        <f>VLOOKUP(F63,'[1]ARISTO PHARMASEUTICALS'!$C$3:$D$47,2,FALSE)</f>
        <v>23.95</v>
      </c>
      <c r="I63" s="14">
        <f t="shared" si="4"/>
        <v>71.850000000000009</v>
      </c>
      <c r="J63" s="14">
        <f t="shared" si="5"/>
        <v>30</v>
      </c>
      <c r="K63" s="14">
        <v>35</v>
      </c>
      <c r="L63" s="14">
        <f t="shared" si="6"/>
        <v>496.1</v>
      </c>
    </row>
    <row r="64" spans="1:12" s="5" customFormat="1" ht="30">
      <c r="A64" s="11">
        <f t="shared" si="3"/>
        <v>61</v>
      </c>
      <c r="B64" s="12" t="s">
        <v>142</v>
      </c>
      <c r="C64" s="12" t="s">
        <v>149</v>
      </c>
      <c r="D64" s="15" t="s">
        <v>362</v>
      </c>
      <c r="E64" s="12" t="s">
        <v>10</v>
      </c>
      <c r="F64" s="12" t="s">
        <v>3</v>
      </c>
      <c r="G64" s="12">
        <v>4</v>
      </c>
      <c r="H64" s="12">
        <f>VLOOKUP(F64,'[1]ARISTO PHARMASEUTICALS'!$C$3:$D$47,2,FALSE)</f>
        <v>23.95</v>
      </c>
      <c r="I64" s="14">
        <f t="shared" si="4"/>
        <v>19.16</v>
      </c>
      <c r="J64" s="14">
        <f t="shared" si="5"/>
        <v>8</v>
      </c>
      <c r="K64" s="14">
        <v>35</v>
      </c>
      <c r="L64" s="14">
        <f t="shared" si="6"/>
        <v>157.95999999999998</v>
      </c>
    </row>
    <row r="65" spans="1:12" s="5" customFormat="1" ht="15" customHeight="1">
      <c r="A65" s="11">
        <f t="shared" si="3"/>
        <v>62</v>
      </c>
      <c r="B65" s="12" t="s">
        <v>142</v>
      </c>
      <c r="C65" s="12" t="s">
        <v>150</v>
      </c>
      <c r="D65" s="13" t="s">
        <v>151</v>
      </c>
      <c r="E65" s="12" t="s">
        <v>10</v>
      </c>
      <c r="F65" s="12" t="s">
        <v>3</v>
      </c>
      <c r="G65" s="12">
        <v>2</v>
      </c>
      <c r="H65" s="12">
        <f>VLOOKUP(F65,'[1]ARISTO PHARMASEUTICALS'!$C$3:$D$47,2,FALSE)</f>
        <v>23.95</v>
      </c>
      <c r="I65" s="14">
        <f t="shared" si="4"/>
        <v>9.58</v>
      </c>
      <c r="J65" s="14">
        <f t="shared" si="5"/>
        <v>4</v>
      </c>
      <c r="K65" s="14">
        <v>35</v>
      </c>
      <c r="L65" s="14">
        <f t="shared" si="6"/>
        <v>96.47999999999999</v>
      </c>
    </row>
    <row r="66" spans="1:12" s="5" customFormat="1" ht="15" customHeight="1">
      <c r="A66" s="11">
        <f t="shared" si="3"/>
        <v>63</v>
      </c>
      <c r="B66" s="12" t="s">
        <v>142</v>
      </c>
      <c r="C66" s="12" t="s">
        <v>152</v>
      </c>
      <c r="D66" s="13" t="s">
        <v>153</v>
      </c>
      <c r="E66" s="12" t="s">
        <v>10</v>
      </c>
      <c r="F66" s="12" t="s">
        <v>3</v>
      </c>
      <c r="G66" s="12">
        <v>37</v>
      </c>
      <c r="H66" s="12">
        <f>VLOOKUP(F66,'[1]ARISTO PHARMASEUTICALS'!$C$3:$D$47,2,FALSE)</f>
        <v>23.95</v>
      </c>
      <c r="I66" s="14">
        <f t="shared" si="4"/>
        <v>177.23000000000002</v>
      </c>
      <c r="J66" s="14">
        <f t="shared" si="5"/>
        <v>74</v>
      </c>
      <c r="K66" s="14">
        <v>35</v>
      </c>
      <c r="L66" s="14">
        <f t="shared" si="6"/>
        <v>1172.3800000000001</v>
      </c>
    </row>
    <row r="67" spans="1:12" s="5" customFormat="1" ht="15" customHeight="1">
      <c r="A67" s="11">
        <f t="shared" si="3"/>
        <v>64</v>
      </c>
      <c r="B67" s="12" t="s">
        <v>142</v>
      </c>
      <c r="C67" s="12" t="s">
        <v>154</v>
      </c>
      <c r="D67" s="13" t="s">
        <v>155</v>
      </c>
      <c r="E67" s="12" t="s">
        <v>10</v>
      </c>
      <c r="F67" s="12" t="s">
        <v>0</v>
      </c>
      <c r="G67" s="12">
        <v>10</v>
      </c>
      <c r="H67" s="12">
        <f>VLOOKUP(F67,'[1]ARISTO PHARMASEUTICALS'!$C$3:$D$47,2,FALSE)</f>
        <v>23.95</v>
      </c>
      <c r="I67" s="14">
        <f t="shared" si="4"/>
        <v>47.900000000000006</v>
      </c>
      <c r="J67" s="14">
        <f t="shared" si="5"/>
        <v>20</v>
      </c>
      <c r="K67" s="14">
        <v>35</v>
      </c>
      <c r="L67" s="14">
        <f t="shared" si="6"/>
        <v>342.4</v>
      </c>
    </row>
    <row r="68" spans="1:12" s="5" customFormat="1" ht="15" customHeight="1">
      <c r="A68" s="11">
        <f t="shared" si="3"/>
        <v>65</v>
      </c>
      <c r="B68" s="12" t="s">
        <v>142</v>
      </c>
      <c r="C68" s="12" t="s">
        <v>156</v>
      </c>
      <c r="D68" s="13" t="s">
        <v>157</v>
      </c>
      <c r="E68" s="12" t="s">
        <v>10</v>
      </c>
      <c r="F68" s="12" t="s">
        <v>0</v>
      </c>
      <c r="G68" s="12">
        <v>5</v>
      </c>
      <c r="H68" s="12">
        <f>VLOOKUP(F68,'[1]ARISTO PHARMASEUTICALS'!$C$3:$D$47,2,FALSE)</f>
        <v>23.95</v>
      </c>
      <c r="I68" s="14">
        <f t="shared" ref="I68:I99" si="7">G68*H68*20%</f>
        <v>23.950000000000003</v>
      </c>
      <c r="J68" s="14">
        <f t="shared" ref="J68:J99" si="8">G68*2</f>
        <v>10</v>
      </c>
      <c r="K68" s="14">
        <v>35</v>
      </c>
      <c r="L68" s="14">
        <f t="shared" ref="L68:L99" si="9">G68*H68+I68+J68+K68</f>
        <v>188.7</v>
      </c>
    </row>
    <row r="69" spans="1:12" s="5" customFormat="1" ht="15" customHeight="1">
      <c r="A69" s="11">
        <f t="shared" si="3"/>
        <v>66</v>
      </c>
      <c r="B69" s="12" t="s">
        <v>142</v>
      </c>
      <c r="C69" s="12" t="s">
        <v>158</v>
      </c>
      <c r="D69" s="13" t="s">
        <v>159</v>
      </c>
      <c r="E69" s="12" t="s">
        <v>10</v>
      </c>
      <c r="F69" s="12" t="s">
        <v>0</v>
      </c>
      <c r="G69" s="12">
        <v>2</v>
      </c>
      <c r="H69" s="12">
        <f>VLOOKUP(F69,'[1]ARISTO PHARMASEUTICALS'!$C$3:$D$47,2,FALSE)</f>
        <v>23.95</v>
      </c>
      <c r="I69" s="14">
        <f t="shared" si="7"/>
        <v>9.58</v>
      </c>
      <c r="J69" s="14">
        <f t="shared" si="8"/>
        <v>4</v>
      </c>
      <c r="K69" s="14">
        <v>35</v>
      </c>
      <c r="L69" s="14">
        <f t="shared" si="9"/>
        <v>96.47999999999999</v>
      </c>
    </row>
    <row r="70" spans="1:12" s="5" customFormat="1" ht="15" customHeight="1">
      <c r="A70" s="11">
        <f t="shared" ref="A70:A133" si="10">A69+1</f>
        <v>67</v>
      </c>
      <c r="B70" s="12" t="s">
        <v>142</v>
      </c>
      <c r="C70" s="12" t="s">
        <v>160</v>
      </c>
      <c r="D70" s="13" t="s">
        <v>161</v>
      </c>
      <c r="E70" s="12" t="s">
        <v>10</v>
      </c>
      <c r="F70" s="12" t="s">
        <v>0</v>
      </c>
      <c r="G70" s="12">
        <v>3</v>
      </c>
      <c r="H70" s="12">
        <f>VLOOKUP(F70,'[1]ARISTO PHARMASEUTICALS'!$C$3:$D$47,2,FALSE)</f>
        <v>23.95</v>
      </c>
      <c r="I70" s="14">
        <f t="shared" si="7"/>
        <v>14.37</v>
      </c>
      <c r="J70" s="14">
        <f t="shared" si="8"/>
        <v>6</v>
      </c>
      <c r="K70" s="14">
        <v>35</v>
      </c>
      <c r="L70" s="14">
        <f t="shared" si="9"/>
        <v>127.22</v>
      </c>
    </row>
    <row r="71" spans="1:12" s="5" customFormat="1" ht="15" customHeight="1">
      <c r="A71" s="11">
        <f t="shared" si="10"/>
        <v>68</v>
      </c>
      <c r="B71" s="12" t="s">
        <v>142</v>
      </c>
      <c r="C71" s="12" t="s">
        <v>162</v>
      </c>
      <c r="D71" s="13" t="s">
        <v>163</v>
      </c>
      <c r="E71" s="12" t="s">
        <v>10</v>
      </c>
      <c r="F71" s="12" t="s">
        <v>0</v>
      </c>
      <c r="G71" s="12">
        <v>2</v>
      </c>
      <c r="H71" s="12">
        <f>VLOOKUP(F71,'[1]ARISTO PHARMASEUTICALS'!$C$3:$D$47,2,FALSE)</f>
        <v>23.95</v>
      </c>
      <c r="I71" s="14">
        <f t="shared" si="7"/>
        <v>9.58</v>
      </c>
      <c r="J71" s="14">
        <f t="shared" si="8"/>
        <v>4</v>
      </c>
      <c r="K71" s="14">
        <v>35</v>
      </c>
      <c r="L71" s="14">
        <f t="shared" si="9"/>
        <v>96.47999999999999</v>
      </c>
    </row>
    <row r="72" spans="1:12" s="5" customFormat="1" ht="15" customHeight="1">
      <c r="A72" s="11">
        <f t="shared" si="10"/>
        <v>69</v>
      </c>
      <c r="B72" s="12" t="s">
        <v>164</v>
      </c>
      <c r="C72" s="12" t="s">
        <v>165</v>
      </c>
      <c r="D72" s="13" t="s">
        <v>166</v>
      </c>
      <c r="E72" s="12" t="s">
        <v>10</v>
      </c>
      <c r="F72" s="12" t="s">
        <v>0</v>
      </c>
      <c r="G72" s="12">
        <v>5</v>
      </c>
      <c r="H72" s="12">
        <f>VLOOKUP(F72,'[1]ARISTO PHARMASEUTICALS'!$C$3:$D$47,2,FALSE)</f>
        <v>23.95</v>
      </c>
      <c r="I72" s="14">
        <f t="shared" si="7"/>
        <v>23.950000000000003</v>
      </c>
      <c r="J72" s="14">
        <f t="shared" si="8"/>
        <v>10</v>
      </c>
      <c r="K72" s="14">
        <v>35</v>
      </c>
      <c r="L72" s="14">
        <f t="shared" si="9"/>
        <v>188.7</v>
      </c>
    </row>
    <row r="73" spans="1:12" s="5" customFormat="1" ht="15" customHeight="1">
      <c r="A73" s="11">
        <f t="shared" si="10"/>
        <v>70</v>
      </c>
      <c r="B73" s="12" t="s">
        <v>164</v>
      </c>
      <c r="C73" s="12" t="s">
        <v>167</v>
      </c>
      <c r="D73" s="13" t="s">
        <v>168</v>
      </c>
      <c r="E73" s="12" t="s">
        <v>10</v>
      </c>
      <c r="F73" s="12" t="s">
        <v>0</v>
      </c>
      <c r="G73" s="12">
        <v>8</v>
      </c>
      <c r="H73" s="12">
        <f>VLOOKUP(F73,'[1]ARISTO PHARMASEUTICALS'!$C$3:$D$47,2,FALSE)</f>
        <v>23.95</v>
      </c>
      <c r="I73" s="14">
        <f t="shared" si="7"/>
        <v>38.32</v>
      </c>
      <c r="J73" s="14">
        <f t="shared" si="8"/>
        <v>16</v>
      </c>
      <c r="K73" s="14">
        <v>35</v>
      </c>
      <c r="L73" s="14">
        <f t="shared" si="9"/>
        <v>280.91999999999996</v>
      </c>
    </row>
    <row r="74" spans="1:12" s="5" customFormat="1" ht="15" customHeight="1">
      <c r="A74" s="11">
        <f t="shared" si="10"/>
        <v>71</v>
      </c>
      <c r="B74" s="12" t="s">
        <v>164</v>
      </c>
      <c r="C74" s="12" t="s">
        <v>169</v>
      </c>
      <c r="D74" s="13" t="s">
        <v>170</v>
      </c>
      <c r="E74" s="12" t="s">
        <v>10</v>
      </c>
      <c r="F74" s="12" t="s">
        <v>0</v>
      </c>
      <c r="G74" s="12">
        <v>4</v>
      </c>
      <c r="H74" s="12">
        <f>VLOOKUP(F74,'[1]ARISTO PHARMASEUTICALS'!$C$3:$D$47,2,FALSE)</f>
        <v>23.95</v>
      </c>
      <c r="I74" s="14">
        <f t="shared" si="7"/>
        <v>19.16</v>
      </c>
      <c r="J74" s="14">
        <f t="shared" si="8"/>
        <v>8</v>
      </c>
      <c r="K74" s="14">
        <v>35</v>
      </c>
      <c r="L74" s="14">
        <f t="shared" si="9"/>
        <v>157.95999999999998</v>
      </c>
    </row>
    <row r="75" spans="1:12" s="5" customFormat="1" ht="15" customHeight="1">
      <c r="A75" s="11">
        <f t="shared" si="10"/>
        <v>72</v>
      </c>
      <c r="B75" s="12" t="s">
        <v>164</v>
      </c>
      <c r="C75" s="12" t="s">
        <v>171</v>
      </c>
      <c r="D75" s="13" t="s">
        <v>172</v>
      </c>
      <c r="E75" s="12" t="s">
        <v>10</v>
      </c>
      <c r="F75" s="12" t="s">
        <v>0</v>
      </c>
      <c r="G75" s="12">
        <v>1</v>
      </c>
      <c r="H75" s="12">
        <f>VLOOKUP(F75,'[1]ARISTO PHARMASEUTICALS'!$C$3:$D$47,2,FALSE)</f>
        <v>23.95</v>
      </c>
      <c r="I75" s="14">
        <f t="shared" si="7"/>
        <v>4.79</v>
      </c>
      <c r="J75" s="14">
        <f t="shared" si="8"/>
        <v>2</v>
      </c>
      <c r="K75" s="14">
        <v>35</v>
      </c>
      <c r="L75" s="14">
        <f t="shared" si="9"/>
        <v>65.739999999999995</v>
      </c>
    </row>
    <row r="76" spans="1:12" s="5" customFormat="1" ht="30">
      <c r="A76" s="11">
        <f t="shared" si="10"/>
        <v>73</v>
      </c>
      <c r="B76" s="12" t="s">
        <v>164</v>
      </c>
      <c r="C76" s="12" t="s">
        <v>173</v>
      </c>
      <c r="D76" s="15" t="s">
        <v>363</v>
      </c>
      <c r="E76" s="12" t="s">
        <v>10</v>
      </c>
      <c r="F76" s="12" t="s">
        <v>0</v>
      </c>
      <c r="G76" s="12">
        <v>2</v>
      </c>
      <c r="H76" s="12">
        <f>VLOOKUP(F76,'[1]ARISTO PHARMASEUTICALS'!$C$3:$D$47,2,FALSE)</f>
        <v>23.95</v>
      </c>
      <c r="I76" s="14">
        <f t="shared" si="7"/>
        <v>9.58</v>
      </c>
      <c r="J76" s="14">
        <f t="shared" si="8"/>
        <v>4</v>
      </c>
      <c r="K76" s="14">
        <v>35</v>
      </c>
      <c r="L76" s="14">
        <f t="shared" si="9"/>
        <v>96.47999999999999</v>
      </c>
    </row>
    <row r="77" spans="1:12" s="5" customFormat="1" ht="15" customHeight="1">
      <c r="A77" s="11">
        <f t="shared" si="10"/>
        <v>74</v>
      </c>
      <c r="B77" s="12" t="s">
        <v>164</v>
      </c>
      <c r="C77" s="12" t="s">
        <v>174</v>
      </c>
      <c r="D77" s="13" t="s">
        <v>175</v>
      </c>
      <c r="E77" s="12" t="s">
        <v>10</v>
      </c>
      <c r="F77" s="12" t="s">
        <v>0</v>
      </c>
      <c r="G77" s="12">
        <v>4</v>
      </c>
      <c r="H77" s="12">
        <f>VLOOKUP(F77,'[1]ARISTO PHARMASEUTICALS'!$C$3:$D$47,2,FALSE)</f>
        <v>23.95</v>
      </c>
      <c r="I77" s="14">
        <f t="shared" si="7"/>
        <v>19.16</v>
      </c>
      <c r="J77" s="14">
        <f t="shared" si="8"/>
        <v>8</v>
      </c>
      <c r="K77" s="14">
        <v>35</v>
      </c>
      <c r="L77" s="14">
        <f t="shared" si="9"/>
        <v>157.95999999999998</v>
      </c>
    </row>
    <row r="78" spans="1:12" s="5" customFormat="1" ht="30">
      <c r="A78" s="11">
        <f t="shared" si="10"/>
        <v>75</v>
      </c>
      <c r="B78" s="12" t="s">
        <v>164</v>
      </c>
      <c r="C78" s="12" t="s">
        <v>176</v>
      </c>
      <c r="D78" s="15" t="s">
        <v>364</v>
      </c>
      <c r="E78" s="12" t="s">
        <v>10</v>
      </c>
      <c r="F78" s="12" t="s">
        <v>0</v>
      </c>
      <c r="G78" s="12">
        <v>2</v>
      </c>
      <c r="H78" s="12">
        <f>VLOOKUP(F78,'[1]ARISTO PHARMASEUTICALS'!$C$3:$D$47,2,FALSE)</f>
        <v>23.95</v>
      </c>
      <c r="I78" s="14">
        <f t="shared" si="7"/>
        <v>9.58</v>
      </c>
      <c r="J78" s="14">
        <f t="shared" si="8"/>
        <v>4</v>
      </c>
      <c r="K78" s="14">
        <v>35</v>
      </c>
      <c r="L78" s="14">
        <f t="shared" si="9"/>
        <v>96.47999999999999</v>
      </c>
    </row>
    <row r="79" spans="1:12" s="5" customFormat="1" ht="15" customHeight="1">
      <c r="A79" s="11">
        <f t="shared" si="10"/>
        <v>76</v>
      </c>
      <c r="B79" s="12" t="s">
        <v>164</v>
      </c>
      <c r="C79" s="12" t="s">
        <v>177</v>
      </c>
      <c r="D79" s="13" t="s">
        <v>178</v>
      </c>
      <c r="E79" s="12" t="s">
        <v>10</v>
      </c>
      <c r="F79" s="12" t="s">
        <v>0</v>
      </c>
      <c r="G79" s="12">
        <v>6</v>
      </c>
      <c r="H79" s="12">
        <f>VLOOKUP(F79,'[1]ARISTO PHARMASEUTICALS'!$C$3:$D$47,2,FALSE)</f>
        <v>23.95</v>
      </c>
      <c r="I79" s="14">
        <f t="shared" si="7"/>
        <v>28.74</v>
      </c>
      <c r="J79" s="14">
        <f t="shared" si="8"/>
        <v>12</v>
      </c>
      <c r="K79" s="14">
        <v>35</v>
      </c>
      <c r="L79" s="14">
        <f t="shared" si="9"/>
        <v>219.44</v>
      </c>
    </row>
    <row r="80" spans="1:12" s="5" customFormat="1" ht="30">
      <c r="A80" s="11">
        <f t="shared" si="10"/>
        <v>77</v>
      </c>
      <c r="B80" s="12" t="s">
        <v>164</v>
      </c>
      <c r="C80" s="12" t="s">
        <v>179</v>
      </c>
      <c r="D80" s="15" t="s">
        <v>365</v>
      </c>
      <c r="E80" s="12" t="s">
        <v>10</v>
      </c>
      <c r="F80" s="12" t="s">
        <v>0</v>
      </c>
      <c r="G80" s="12">
        <v>6</v>
      </c>
      <c r="H80" s="12">
        <f>VLOOKUP(F80,'[1]ARISTO PHARMASEUTICALS'!$C$3:$D$47,2,FALSE)</f>
        <v>23.95</v>
      </c>
      <c r="I80" s="14">
        <f t="shared" si="7"/>
        <v>28.74</v>
      </c>
      <c r="J80" s="14">
        <f t="shared" si="8"/>
        <v>12</v>
      </c>
      <c r="K80" s="14">
        <v>35</v>
      </c>
      <c r="L80" s="14">
        <f t="shared" si="9"/>
        <v>219.44</v>
      </c>
    </row>
    <row r="81" spans="1:12" s="5" customFormat="1" ht="15" customHeight="1">
      <c r="A81" s="11">
        <f t="shared" si="10"/>
        <v>78</v>
      </c>
      <c r="B81" s="12" t="s">
        <v>164</v>
      </c>
      <c r="C81" s="12" t="s">
        <v>180</v>
      </c>
      <c r="D81" s="13" t="s">
        <v>181</v>
      </c>
      <c r="E81" s="12" t="s">
        <v>10</v>
      </c>
      <c r="F81" s="12" t="s">
        <v>0</v>
      </c>
      <c r="G81" s="12">
        <v>22</v>
      </c>
      <c r="H81" s="12">
        <f>VLOOKUP(F81,'[1]ARISTO PHARMASEUTICALS'!$C$3:$D$47,2,FALSE)</f>
        <v>23.95</v>
      </c>
      <c r="I81" s="14">
        <f t="shared" si="7"/>
        <v>105.38</v>
      </c>
      <c r="J81" s="14">
        <f t="shared" si="8"/>
        <v>44</v>
      </c>
      <c r="K81" s="14">
        <v>35</v>
      </c>
      <c r="L81" s="14">
        <f t="shared" si="9"/>
        <v>711.28</v>
      </c>
    </row>
    <row r="82" spans="1:12" s="5" customFormat="1" ht="15" customHeight="1">
      <c r="A82" s="11">
        <f t="shared" si="10"/>
        <v>79</v>
      </c>
      <c r="B82" s="12" t="s">
        <v>164</v>
      </c>
      <c r="C82" s="12" t="s">
        <v>182</v>
      </c>
      <c r="D82" s="13" t="s">
        <v>183</v>
      </c>
      <c r="E82" s="12" t="s">
        <v>10</v>
      </c>
      <c r="F82" s="12" t="s">
        <v>0</v>
      </c>
      <c r="G82" s="12">
        <v>8</v>
      </c>
      <c r="H82" s="12">
        <f>VLOOKUP(F82,'[1]ARISTO PHARMASEUTICALS'!$C$3:$D$47,2,FALSE)</f>
        <v>23.95</v>
      </c>
      <c r="I82" s="14">
        <f t="shared" si="7"/>
        <v>38.32</v>
      </c>
      <c r="J82" s="14">
        <f t="shared" si="8"/>
        <v>16</v>
      </c>
      <c r="K82" s="14">
        <v>35</v>
      </c>
      <c r="L82" s="14">
        <f t="shared" si="9"/>
        <v>280.91999999999996</v>
      </c>
    </row>
    <row r="83" spans="1:12" s="5" customFormat="1" ht="15" customHeight="1">
      <c r="A83" s="11">
        <f t="shared" si="10"/>
        <v>80</v>
      </c>
      <c r="B83" s="12" t="s">
        <v>164</v>
      </c>
      <c r="C83" s="12" t="s">
        <v>184</v>
      </c>
      <c r="D83" s="13" t="s">
        <v>185</v>
      </c>
      <c r="E83" s="12" t="s">
        <v>10</v>
      </c>
      <c r="F83" s="12" t="s">
        <v>0</v>
      </c>
      <c r="G83" s="12">
        <v>12</v>
      </c>
      <c r="H83" s="12">
        <f>VLOOKUP(F83,'[1]ARISTO PHARMASEUTICALS'!$C$3:$D$47,2,FALSE)</f>
        <v>23.95</v>
      </c>
      <c r="I83" s="14">
        <f t="shared" si="7"/>
        <v>57.48</v>
      </c>
      <c r="J83" s="14">
        <f t="shared" si="8"/>
        <v>24</v>
      </c>
      <c r="K83" s="14">
        <v>35</v>
      </c>
      <c r="L83" s="14">
        <f t="shared" si="9"/>
        <v>403.88</v>
      </c>
    </row>
    <row r="84" spans="1:12" s="5" customFormat="1" ht="15" customHeight="1">
      <c r="A84" s="11">
        <f t="shared" si="10"/>
        <v>81</v>
      </c>
      <c r="B84" s="12" t="s">
        <v>186</v>
      </c>
      <c r="C84" s="12" t="s">
        <v>187</v>
      </c>
      <c r="D84" s="13" t="s">
        <v>188</v>
      </c>
      <c r="E84" s="12" t="s">
        <v>10</v>
      </c>
      <c r="F84" s="12" t="s">
        <v>1</v>
      </c>
      <c r="G84" s="12">
        <v>2</v>
      </c>
      <c r="H84" s="12">
        <f>VLOOKUP(F84,'[1]ARISTO PHARMASEUTICALS'!$C$3:$D$47,2,FALSE)</f>
        <v>35.119999999999997</v>
      </c>
      <c r="I84" s="14">
        <f t="shared" si="7"/>
        <v>14.048</v>
      </c>
      <c r="J84" s="14">
        <f t="shared" si="8"/>
        <v>4</v>
      </c>
      <c r="K84" s="14">
        <v>35</v>
      </c>
      <c r="L84" s="14">
        <f t="shared" si="9"/>
        <v>123.288</v>
      </c>
    </row>
    <row r="85" spans="1:12" s="5" customFormat="1" ht="15" customHeight="1">
      <c r="A85" s="11">
        <f t="shared" si="10"/>
        <v>82</v>
      </c>
      <c r="B85" s="12" t="s">
        <v>189</v>
      </c>
      <c r="C85" s="12" t="s">
        <v>190</v>
      </c>
      <c r="D85" s="13" t="s">
        <v>191</v>
      </c>
      <c r="E85" s="12" t="s">
        <v>10</v>
      </c>
      <c r="F85" s="12" t="s">
        <v>0</v>
      </c>
      <c r="G85" s="12">
        <v>1</v>
      </c>
      <c r="H85" s="12">
        <f>VLOOKUP(F85,'[1]ARISTO PHARMASEUTICALS'!$C$3:$D$47,2,FALSE)</f>
        <v>23.95</v>
      </c>
      <c r="I85" s="14">
        <f t="shared" si="7"/>
        <v>4.79</v>
      </c>
      <c r="J85" s="14">
        <f t="shared" si="8"/>
        <v>2</v>
      </c>
      <c r="K85" s="14">
        <v>35</v>
      </c>
      <c r="L85" s="14">
        <f t="shared" si="9"/>
        <v>65.739999999999995</v>
      </c>
    </row>
    <row r="86" spans="1:12" s="5" customFormat="1" ht="15" customHeight="1">
      <c r="A86" s="11">
        <f t="shared" si="10"/>
        <v>83</v>
      </c>
      <c r="B86" s="12" t="s">
        <v>189</v>
      </c>
      <c r="C86" s="12" t="s">
        <v>192</v>
      </c>
      <c r="D86" s="13" t="s">
        <v>193</v>
      </c>
      <c r="E86" s="12" t="s">
        <v>10</v>
      </c>
      <c r="F86" s="12" t="s">
        <v>0</v>
      </c>
      <c r="G86" s="12">
        <v>2</v>
      </c>
      <c r="H86" s="12">
        <f>VLOOKUP(F86,'[1]ARISTO PHARMASEUTICALS'!$C$3:$D$47,2,FALSE)</f>
        <v>23.95</v>
      </c>
      <c r="I86" s="14">
        <f t="shared" si="7"/>
        <v>9.58</v>
      </c>
      <c r="J86" s="14">
        <f t="shared" si="8"/>
        <v>4</v>
      </c>
      <c r="K86" s="14">
        <v>35</v>
      </c>
      <c r="L86" s="14">
        <f t="shared" si="9"/>
        <v>96.47999999999999</v>
      </c>
    </row>
    <row r="87" spans="1:12" s="5" customFormat="1" ht="15" customHeight="1">
      <c r="A87" s="11">
        <f t="shared" si="10"/>
        <v>84</v>
      </c>
      <c r="B87" s="12" t="s">
        <v>189</v>
      </c>
      <c r="C87" s="12" t="s">
        <v>194</v>
      </c>
      <c r="D87" s="13" t="s">
        <v>195</v>
      </c>
      <c r="E87" s="12" t="s">
        <v>10</v>
      </c>
      <c r="F87" s="12" t="s">
        <v>0</v>
      </c>
      <c r="G87" s="12">
        <v>5</v>
      </c>
      <c r="H87" s="12">
        <f>VLOOKUP(F87,'[1]ARISTO PHARMASEUTICALS'!$C$3:$D$47,2,FALSE)</f>
        <v>23.95</v>
      </c>
      <c r="I87" s="14">
        <f t="shared" si="7"/>
        <v>23.950000000000003</v>
      </c>
      <c r="J87" s="14">
        <f t="shared" si="8"/>
        <v>10</v>
      </c>
      <c r="K87" s="14">
        <v>35</v>
      </c>
      <c r="L87" s="14">
        <f t="shared" si="9"/>
        <v>188.7</v>
      </c>
    </row>
    <row r="88" spans="1:12" s="5" customFormat="1" ht="30">
      <c r="A88" s="11">
        <f t="shared" si="10"/>
        <v>85</v>
      </c>
      <c r="B88" s="12" t="s">
        <v>189</v>
      </c>
      <c r="C88" s="12" t="s">
        <v>196</v>
      </c>
      <c r="D88" s="13" t="s">
        <v>197</v>
      </c>
      <c r="E88" s="12" t="s">
        <v>10</v>
      </c>
      <c r="F88" s="12" t="s">
        <v>0</v>
      </c>
      <c r="G88" s="12">
        <v>4</v>
      </c>
      <c r="H88" s="12">
        <f>VLOOKUP(F88,'[1]ARISTO PHARMASEUTICALS'!$C$3:$D$47,2,FALSE)</f>
        <v>23.95</v>
      </c>
      <c r="I88" s="14">
        <f t="shared" si="7"/>
        <v>19.16</v>
      </c>
      <c r="J88" s="14">
        <f t="shared" si="8"/>
        <v>8</v>
      </c>
      <c r="K88" s="14">
        <v>35</v>
      </c>
      <c r="L88" s="14">
        <f t="shared" si="9"/>
        <v>157.95999999999998</v>
      </c>
    </row>
    <row r="89" spans="1:12" s="5" customFormat="1" ht="15" customHeight="1">
      <c r="A89" s="11">
        <f t="shared" si="10"/>
        <v>86</v>
      </c>
      <c r="B89" s="12" t="s">
        <v>198</v>
      </c>
      <c r="C89" s="12" t="s">
        <v>199</v>
      </c>
      <c r="D89" s="13" t="s">
        <v>200</v>
      </c>
      <c r="E89" s="12" t="s">
        <v>10</v>
      </c>
      <c r="F89" s="12" t="s">
        <v>1</v>
      </c>
      <c r="G89" s="12">
        <v>1</v>
      </c>
      <c r="H89" s="12">
        <f>VLOOKUP(F89,'[1]ARISTO PHARMASEUTICALS'!$C$3:$D$47,2,FALSE)</f>
        <v>35.119999999999997</v>
      </c>
      <c r="I89" s="14">
        <f t="shared" si="7"/>
        <v>7.024</v>
      </c>
      <c r="J89" s="14">
        <f t="shared" si="8"/>
        <v>2</v>
      </c>
      <c r="K89" s="14">
        <v>35</v>
      </c>
      <c r="L89" s="14">
        <f t="shared" si="9"/>
        <v>79.144000000000005</v>
      </c>
    </row>
    <row r="90" spans="1:12" s="5" customFormat="1" ht="15" customHeight="1">
      <c r="A90" s="11">
        <f t="shared" si="10"/>
        <v>87</v>
      </c>
      <c r="B90" s="12" t="s">
        <v>198</v>
      </c>
      <c r="C90" s="12" t="s">
        <v>201</v>
      </c>
      <c r="D90" s="13" t="s">
        <v>202</v>
      </c>
      <c r="E90" s="12" t="s">
        <v>10</v>
      </c>
      <c r="F90" s="12" t="s">
        <v>1</v>
      </c>
      <c r="G90" s="12">
        <v>18</v>
      </c>
      <c r="H90" s="12">
        <f>VLOOKUP(F90,'[1]ARISTO PHARMASEUTICALS'!$C$3:$D$47,2,FALSE)</f>
        <v>35.119999999999997</v>
      </c>
      <c r="I90" s="14">
        <f t="shared" si="7"/>
        <v>126.432</v>
      </c>
      <c r="J90" s="14">
        <f t="shared" si="8"/>
        <v>36</v>
      </c>
      <c r="K90" s="14">
        <v>35</v>
      </c>
      <c r="L90" s="14">
        <f t="shared" si="9"/>
        <v>829.59199999999998</v>
      </c>
    </row>
    <row r="91" spans="1:12" s="5" customFormat="1" ht="15" customHeight="1">
      <c r="A91" s="11">
        <f t="shared" si="10"/>
        <v>88</v>
      </c>
      <c r="B91" s="12" t="s">
        <v>198</v>
      </c>
      <c r="C91" s="12" t="s">
        <v>203</v>
      </c>
      <c r="D91" s="13" t="s">
        <v>204</v>
      </c>
      <c r="E91" s="12" t="s">
        <v>10</v>
      </c>
      <c r="F91" s="12" t="s">
        <v>1</v>
      </c>
      <c r="G91" s="12">
        <v>7</v>
      </c>
      <c r="H91" s="12">
        <f>VLOOKUP(F91,'[1]ARISTO PHARMASEUTICALS'!$C$3:$D$47,2,FALSE)</f>
        <v>35.119999999999997</v>
      </c>
      <c r="I91" s="14">
        <f t="shared" si="7"/>
        <v>49.167999999999999</v>
      </c>
      <c r="J91" s="14">
        <f t="shared" si="8"/>
        <v>14</v>
      </c>
      <c r="K91" s="14">
        <v>35</v>
      </c>
      <c r="L91" s="14">
        <f t="shared" si="9"/>
        <v>344.00799999999998</v>
      </c>
    </row>
    <row r="92" spans="1:12" s="5" customFormat="1" ht="15" customHeight="1">
      <c r="A92" s="11">
        <f t="shared" si="10"/>
        <v>89</v>
      </c>
      <c r="B92" s="12" t="s">
        <v>198</v>
      </c>
      <c r="C92" s="12" t="s">
        <v>205</v>
      </c>
      <c r="D92" s="13" t="s">
        <v>206</v>
      </c>
      <c r="E92" s="12" t="s">
        <v>10</v>
      </c>
      <c r="F92" s="12" t="s">
        <v>1</v>
      </c>
      <c r="G92" s="12">
        <v>5</v>
      </c>
      <c r="H92" s="12">
        <f>VLOOKUP(F92,'[1]ARISTO PHARMASEUTICALS'!$C$3:$D$47,2,FALSE)</f>
        <v>35.119999999999997</v>
      </c>
      <c r="I92" s="14">
        <f t="shared" si="7"/>
        <v>35.119999999999997</v>
      </c>
      <c r="J92" s="14">
        <f t="shared" si="8"/>
        <v>10</v>
      </c>
      <c r="K92" s="14">
        <v>35</v>
      </c>
      <c r="L92" s="14">
        <f t="shared" si="9"/>
        <v>255.72</v>
      </c>
    </row>
    <row r="93" spans="1:12" s="5" customFormat="1" ht="15" customHeight="1">
      <c r="A93" s="11">
        <f t="shared" si="10"/>
        <v>90</v>
      </c>
      <c r="B93" s="12" t="s">
        <v>207</v>
      </c>
      <c r="C93" s="12" t="s">
        <v>208</v>
      </c>
      <c r="D93" s="13" t="s">
        <v>209</v>
      </c>
      <c r="E93" s="12" t="s">
        <v>10</v>
      </c>
      <c r="F93" s="12" t="s">
        <v>1</v>
      </c>
      <c r="G93" s="12">
        <v>2</v>
      </c>
      <c r="H93" s="12">
        <f>VLOOKUP(F93,'[1]ARISTO PHARMASEUTICALS'!$C$3:$D$47,2,FALSE)</f>
        <v>35.119999999999997</v>
      </c>
      <c r="I93" s="14">
        <f t="shared" si="7"/>
        <v>14.048</v>
      </c>
      <c r="J93" s="14">
        <f t="shared" si="8"/>
        <v>4</v>
      </c>
      <c r="K93" s="14">
        <v>35</v>
      </c>
      <c r="L93" s="14">
        <f t="shared" si="9"/>
        <v>123.288</v>
      </c>
    </row>
    <row r="94" spans="1:12" s="5" customFormat="1" ht="15" customHeight="1">
      <c r="A94" s="11">
        <f t="shared" si="10"/>
        <v>91</v>
      </c>
      <c r="B94" s="12" t="s">
        <v>207</v>
      </c>
      <c r="C94" s="12" t="s">
        <v>210</v>
      </c>
      <c r="D94" s="13" t="s">
        <v>211</v>
      </c>
      <c r="E94" s="12" t="s">
        <v>10</v>
      </c>
      <c r="F94" s="12" t="s">
        <v>0</v>
      </c>
      <c r="G94" s="12">
        <v>13</v>
      </c>
      <c r="H94" s="12">
        <f>VLOOKUP(F94,'[1]ARISTO PHARMASEUTICALS'!$C$3:$D$47,2,FALSE)</f>
        <v>23.95</v>
      </c>
      <c r="I94" s="14">
        <f t="shared" si="7"/>
        <v>62.269999999999996</v>
      </c>
      <c r="J94" s="14">
        <f t="shared" si="8"/>
        <v>26</v>
      </c>
      <c r="K94" s="14">
        <v>35</v>
      </c>
      <c r="L94" s="14">
        <f t="shared" si="9"/>
        <v>434.61999999999995</v>
      </c>
    </row>
    <row r="95" spans="1:12" s="5" customFormat="1" ht="15" customHeight="1">
      <c r="A95" s="11">
        <f t="shared" si="10"/>
        <v>92</v>
      </c>
      <c r="B95" s="12" t="s">
        <v>207</v>
      </c>
      <c r="C95" s="12" t="s">
        <v>212</v>
      </c>
      <c r="D95" s="13" t="s">
        <v>213</v>
      </c>
      <c r="E95" s="12" t="s">
        <v>10</v>
      </c>
      <c r="F95" s="12" t="s">
        <v>0</v>
      </c>
      <c r="G95" s="12">
        <v>3</v>
      </c>
      <c r="H95" s="12">
        <f>VLOOKUP(F95,'[1]ARISTO PHARMASEUTICALS'!$C$3:$D$47,2,FALSE)</f>
        <v>23.95</v>
      </c>
      <c r="I95" s="14">
        <f t="shared" si="7"/>
        <v>14.37</v>
      </c>
      <c r="J95" s="14">
        <f t="shared" si="8"/>
        <v>6</v>
      </c>
      <c r="K95" s="14">
        <v>35</v>
      </c>
      <c r="L95" s="14">
        <f t="shared" si="9"/>
        <v>127.22</v>
      </c>
    </row>
    <row r="96" spans="1:12" s="5" customFormat="1" ht="15" customHeight="1">
      <c r="A96" s="11">
        <f t="shared" si="10"/>
        <v>93</v>
      </c>
      <c r="B96" s="12" t="s">
        <v>207</v>
      </c>
      <c r="C96" s="12" t="s">
        <v>214</v>
      </c>
      <c r="D96" s="13" t="s">
        <v>215</v>
      </c>
      <c r="E96" s="12" t="s">
        <v>10</v>
      </c>
      <c r="F96" s="12" t="s">
        <v>0</v>
      </c>
      <c r="G96" s="12">
        <v>17</v>
      </c>
      <c r="H96" s="12">
        <f>VLOOKUP(F96,'[1]ARISTO PHARMASEUTICALS'!$C$3:$D$47,2,FALSE)</f>
        <v>23.95</v>
      </c>
      <c r="I96" s="14">
        <f t="shared" si="7"/>
        <v>81.430000000000007</v>
      </c>
      <c r="J96" s="14">
        <f t="shared" si="8"/>
        <v>34</v>
      </c>
      <c r="K96" s="14">
        <v>35</v>
      </c>
      <c r="L96" s="14">
        <f t="shared" si="9"/>
        <v>557.57999999999993</v>
      </c>
    </row>
    <row r="97" spans="1:12" s="5" customFormat="1" ht="15" customHeight="1">
      <c r="A97" s="11">
        <f t="shared" si="10"/>
        <v>94</v>
      </c>
      <c r="B97" s="12" t="s">
        <v>207</v>
      </c>
      <c r="C97" s="12" t="s">
        <v>216</v>
      </c>
      <c r="D97" s="13" t="s">
        <v>217</v>
      </c>
      <c r="E97" s="12" t="s">
        <v>10</v>
      </c>
      <c r="F97" s="12" t="s">
        <v>0</v>
      </c>
      <c r="G97" s="12">
        <v>8</v>
      </c>
      <c r="H97" s="12">
        <f>VLOOKUP(F97,'[1]ARISTO PHARMASEUTICALS'!$C$3:$D$47,2,FALSE)</f>
        <v>23.95</v>
      </c>
      <c r="I97" s="14">
        <f t="shared" si="7"/>
        <v>38.32</v>
      </c>
      <c r="J97" s="14">
        <f t="shared" si="8"/>
        <v>16</v>
      </c>
      <c r="K97" s="14">
        <v>35</v>
      </c>
      <c r="L97" s="14">
        <f t="shared" si="9"/>
        <v>280.91999999999996</v>
      </c>
    </row>
    <row r="98" spans="1:12" s="5" customFormat="1" ht="15" customHeight="1">
      <c r="A98" s="11">
        <f t="shared" si="10"/>
        <v>95</v>
      </c>
      <c r="B98" s="12" t="s">
        <v>207</v>
      </c>
      <c r="C98" s="12" t="s">
        <v>218</v>
      </c>
      <c r="D98" s="13" t="s">
        <v>219</v>
      </c>
      <c r="E98" s="12" t="s">
        <v>10</v>
      </c>
      <c r="F98" s="12" t="s">
        <v>0</v>
      </c>
      <c r="G98" s="12">
        <v>5</v>
      </c>
      <c r="H98" s="12">
        <f>VLOOKUP(F98,'[1]ARISTO PHARMASEUTICALS'!$C$3:$D$47,2,FALSE)</f>
        <v>23.95</v>
      </c>
      <c r="I98" s="14">
        <f t="shared" si="7"/>
        <v>23.950000000000003</v>
      </c>
      <c r="J98" s="14">
        <f t="shared" si="8"/>
        <v>10</v>
      </c>
      <c r="K98" s="14">
        <v>35</v>
      </c>
      <c r="L98" s="14">
        <f t="shared" si="9"/>
        <v>188.7</v>
      </c>
    </row>
    <row r="99" spans="1:12" s="5" customFormat="1" ht="15" customHeight="1">
      <c r="A99" s="11">
        <f t="shared" si="10"/>
        <v>96</v>
      </c>
      <c r="B99" s="12" t="s">
        <v>207</v>
      </c>
      <c r="C99" s="12" t="s">
        <v>220</v>
      </c>
      <c r="D99" s="13" t="s">
        <v>221</v>
      </c>
      <c r="E99" s="12" t="s">
        <v>10</v>
      </c>
      <c r="F99" s="12" t="s">
        <v>0</v>
      </c>
      <c r="G99" s="12">
        <v>19</v>
      </c>
      <c r="H99" s="12">
        <f>VLOOKUP(F99,'[1]ARISTO PHARMASEUTICALS'!$C$3:$D$47,2,FALSE)</f>
        <v>23.95</v>
      </c>
      <c r="I99" s="14">
        <f t="shared" si="7"/>
        <v>91.01</v>
      </c>
      <c r="J99" s="14">
        <f t="shared" si="8"/>
        <v>38</v>
      </c>
      <c r="K99" s="14">
        <v>35</v>
      </c>
      <c r="L99" s="14">
        <f t="shared" si="9"/>
        <v>619.06000000000006</v>
      </c>
    </row>
    <row r="100" spans="1:12" s="5" customFormat="1" ht="15" customHeight="1">
      <c r="A100" s="11">
        <f t="shared" si="10"/>
        <v>97</v>
      </c>
      <c r="B100" s="12" t="s">
        <v>207</v>
      </c>
      <c r="C100" s="12" t="s">
        <v>222</v>
      </c>
      <c r="D100" s="13" t="s">
        <v>223</v>
      </c>
      <c r="E100" s="12" t="s">
        <v>10</v>
      </c>
      <c r="F100" s="12" t="s">
        <v>0</v>
      </c>
      <c r="G100" s="12">
        <v>6</v>
      </c>
      <c r="H100" s="12">
        <f>VLOOKUP(F100,'[1]ARISTO PHARMASEUTICALS'!$C$3:$D$47,2,FALSE)</f>
        <v>23.95</v>
      </c>
      <c r="I100" s="14">
        <f t="shared" ref="I100:I131" si="11">G100*H100*20%</f>
        <v>28.74</v>
      </c>
      <c r="J100" s="14">
        <f t="shared" ref="J100:J131" si="12">G100*2</f>
        <v>12</v>
      </c>
      <c r="K100" s="14">
        <v>35</v>
      </c>
      <c r="L100" s="14">
        <f t="shared" ref="L100:L131" si="13">G100*H100+I100+J100+K100</f>
        <v>219.44</v>
      </c>
    </row>
    <row r="101" spans="1:12" s="5" customFormat="1" ht="15" customHeight="1">
      <c r="A101" s="11">
        <f t="shared" si="10"/>
        <v>98</v>
      </c>
      <c r="B101" s="12" t="s">
        <v>207</v>
      </c>
      <c r="C101" s="12" t="s">
        <v>224</v>
      </c>
      <c r="D101" s="13" t="s">
        <v>225</v>
      </c>
      <c r="E101" s="12" t="s">
        <v>10</v>
      </c>
      <c r="F101" s="12" t="s">
        <v>0</v>
      </c>
      <c r="G101" s="12">
        <v>1</v>
      </c>
      <c r="H101" s="12">
        <f>VLOOKUP(F101,'[1]ARISTO PHARMASEUTICALS'!$C$3:$D$47,2,FALSE)</f>
        <v>23.95</v>
      </c>
      <c r="I101" s="14">
        <f t="shared" si="11"/>
        <v>4.79</v>
      </c>
      <c r="J101" s="14">
        <f t="shared" si="12"/>
        <v>2</v>
      </c>
      <c r="K101" s="14">
        <v>35</v>
      </c>
      <c r="L101" s="14">
        <f t="shared" si="13"/>
        <v>65.739999999999995</v>
      </c>
    </row>
    <row r="102" spans="1:12" s="5" customFormat="1" ht="15" customHeight="1">
      <c r="A102" s="11">
        <f t="shared" si="10"/>
        <v>99</v>
      </c>
      <c r="B102" s="12" t="s">
        <v>207</v>
      </c>
      <c r="C102" s="12" t="s">
        <v>226</v>
      </c>
      <c r="D102" s="13" t="s">
        <v>227</v>
      </c>
      <c r="E102" s="12" t="s">
        <v>10</v>
      </c>
      <c r="F102" s="12" t="s">
        <v>0</v>
      </c>
      <c r="G102" s="12">
        <v>1</v>
      </c>
      <c r="H102" s="12">
        <f>VLOOKUP(F102,'[1]ARISTO PHARMASEUTICALS'!$C$3:$D$47,2,FALSE)</f>
        <v>23.95</v>
      </c>
      <c r="I102" s="14">
        <f t="shared" si="11"/>
        <v>4.79</v>
      </c>
      <c r="J102" s="14">
        <f t="shared" si="12"/>
        <v>2</v>
      </c>
      <c r="K102" s="14">
        <v>35</v>
      </c>
      <c r="L102" s="14">
        <f t="shared" si="13"/>
        <v>65.739999999999995</v>
      </c>
    </row>
    <row r="103" spans="1:12" s="5" customFormat="1" ht="15" customHeight="1">
      <c r="A103" s="11">
        <f t="shared" si="10"/>
        <v>100</v>
      </c>
      <c r="B103" s="12" t="s">
        <v>228</v>
      </c>
      <c r="C103" s="12" t="s">
        <v>229</v>
      </c>
      <c r="D103" s="13" t="s">
        <v>230</v>
      </c>
      <c r="E103" s="12" t="s">
        <v>10</v>
      </c>
      <c r="F103" s="12" t="s">
        <v>1</v>
      </c>
      <c r="G103" s="12">
        <v>4</v>
      </c>
      <c r="H103" s="12">
        <f>VLOOKUP(F103,'[1]ARISTO PHARMASEUTICALS'!$C$3:$D$47,2,FALSE)</f>
        <v>35.119999999999997</v>
      </c>
      <c r="I103" s="14">
        <f t="shared" si="11"/>
        <v>28.096</v>
      </c>
      <c r="J103" s="14">
        <f t="shared" si="12"/>
        <v>8</v>
      </c>
      <c r="K103" s="14">
        <v>35</v>
      </c>
      <c r="L103" s="14">
        <f t="shared" si="13"/>
        <v>211.57599999999999</v>
      </c>
    </row>
    <row r="104" spans="1:12" s="5" customFormat="1" ht="15" customHeight="1">
      <c r="A104" s="11">
        <f t="shared" si="10"/>
        <v>101</v>
      </c>
      <c r="B104" s="12" t="s">
        <v>228</v>
      </c>
      <c r="C104" s="12" t="s">
        <v>231</v>
      </c>
      <c r="D104" s="13" t="s">
        <v>232</v>
      </c>
      <c r="E104" s="12" t="s">
        <v>10</v>
      </c>
      <c r="F104" s="12" t="s">
        <v>1</v>
      </c>
      <c r="G104" s="12">
        <v>5</v>
      </c>
      <c r="H104" s="12">
        <f>VLOOKUP(F104,'[1]ARISTO PHARMASEUTICALS'!$C$3:$D$47,2,FALSE)</f>
        <v>35.119999999999997</v>
      </c>
      <c r="I104" s="14">
        <f t="shared" si="11"/>
        <v>35.119999999999997</v>
      </c>
      <c r="J104" s="14">
        <f t="shared" si="12"/>
        <v>10</v>
      </c>
      <c r="K104" s="14">
        <v>35</v>
      </c>
      <c r="L104" s="14">
        <f t="shared" si="13"/>
        <v>255.72</v>
      </c>
    </row>
    <row r="105" spans="1:12" s="5" customFormat="1" ht="15" customHeight="1">
      <c r="A105" s="11">
        <f t="shared" si="10"/>
        <v>102</v>
      </c>
      <c r="B105" s="12" t="s">
        <v>228</v>
      </c>
      <c r="C105" s="12" t="s">
        <v>233</v>
      </c>
      <c r="D105" s="13" t="s">
        <v>234</v>
      </c>
      <c r="E105" s="12" t="s">
        <v>10</v>
      </c>
      <c r="F105" s="12" t="s">
        <v>1</v>
      </c>
      <c r="G105" s="12">
        <v>12</v>
      </c>
      <c r="H105" s="12">
        <f>VLOOKUP(F105,'[1]ARISTO PHARMASEUTICALS'!$C$3:$D$47,2,FALSE)</f>
        <v>35.119999999999997</v>
      </c>
      <c r="I105" s="14">
        <f t="shared" si="11"/>
        <v>84.287999999999997</v>
      </c>
      <c r="J105" s="14">
        <f t="shared" si="12"/>
        <v>24</v>
      </c>
      <c r="K105" s="14">
        <v>35</v>
      </c>
      <c r="L105" s="14">
        <f t="shared" si="13"/>
        <v>564.72799999999995</v>
      </c>
    </row>
    <row r="106" spans="1:12" s="5" customFormat="1" ht="15" customHeight="1">
      <c r="A106" s="11">
        <f t="shared" si="10"/>
        <v>103</v>
      </c>
      <c r="B106" s="12" t="s">
        <v>228</v>
      </c>
      <c r="C106" s="12" t="s">
        <v>235</v>
      </c>
      <c r="D106" s="13" t="s">
        <v>236</v>
      </c>
      <c r="E106" s="12" t="s">
        <v>10</v>
      </c>
      <c r="F106" s="12" t="s">
        <v>1</v>
      </c>
      <c r="G106" s="12">
        <v>1</v>
      </c>
      <c r="H106" s="12">
        <f>VLOOKUP(F106,'[1]ARISTO PHARMASEUTICALS'!$C$3:$D$47,2,FALSE)</f>
        <v>35.119999999999997</v>
      </c>
      <c r="I106" s="14">
        <f t="shared" si="11"/>
        <v>7.024</v>
      </c>
      <c r="J106" s="14">
        <f t="shared" si="12"/>
        <v>2</v>
      </c>
      <c r="K106" s="14">
        <v>35</v>
      </c>
      <c r="L106" s="14">
        <f t="shared" si="13"/>
        <v>79.144000000000005</v>
      </c>
    </row>
    <row r="107" spans="1:12" s="5" customFormat="1" ht="15" customHeight="1">
      <c r="A107" s="11">
        <f t="shared" si="10"/>
        <v>104</v>
      </c>
      <c r="B107" s="12" t="s">
        <v>228</v>
      </c>
      <c r="C107" s="12" t="s">
        <v>237</v>
      </c>
      <c r="D107" s="13" t="s">
        <v>238</v>
      </c>
      <c r="E107" s="12" t="s">
        <v>10</v>
      </c>
      <c r="F107" s="12" t="s">
        <v>1</v>
      </c>
      <c r="G107" s="12">
        <v>1</v>
      </c>
      <c r="H107" s="12">
        <f>VLOOKUP(F107,'[1]ARISTO PHARMASEUTICALS'!$C$3:$D$47,2,FALSE)</f>
        <v>35.119999999999997</v>
      </c>
      <c r="I107" s="14">
        <f t="shared" si="11"/>
        <v>7.024</v>
      </c>
      <c r="J107" s="14">
        <f t="shared" si="12"/>
        <v>2</v>
      </c>
      <c r="K107" s="14">
        <v>35</v>
      </c>
      <c r="L107" s="14">
        <f t="shared" si="13"/>
        <v>79.144000000000005</v>
      </c>
    </row>
    <row r="108" spans="1:12" s="5" customFormat="1" ht="15" customHeight="1">
      <c r="A108" s="11">
        <f t="shared" si="10"/>
        <v>105</v>
      </c>
      <c r="B108" s="12" t="s">
        <v>239</v>
      </c>
      <c r="C108" s="12" t="s">
        <v>240</v>
      </c>
      <c r="D108" s="13" t="s">
        <v>241</v>
      </c>
      <c r="E108" s="12" t="s">
        <v>10</v>
      </c>
      <c r="F108" s="12" t="s">
        <v>1</v>
      </c>
      <c r="G108" s="12">
        <v>5</v>
      </c>
      <c r="H108" s="12">
        <f>VLOOKUP(F108,'[1]ARISTO PHARMASEUTICALS'!$C$3:$D$47,2,FALSE)</f>
        <v>35.119999999999997</v>
      </c>
      <c r="I108" s="14">
        <f t="shared" si="11"/>
        <v>35.119999999999997</v>
      </c>
      <c r="J108" s="14">
        <f t="shared" si="12"/>
        <v>10</v>
      </c>
      <c r="K108" s="14">
        <v>35</v>
      </c>
      <c r="L108" s="14">
        <f t="shared" si="13"/>
        <v>255.72</v>
      </c>
    </row>
    <row r="109" spans="1:12" s="5" customFormat="1" ht="15" customHeight="1">
      <c r="A109" s="11">
        <f t="shared" si="10"/>
        <v>106</v>
      </c>
      <c r="B109" s="12" t="s">
        <v>239</v>
      </c>
      <c r="C109" s="12" t="s">
        <v>242</v>
      </c>
      <c r="D109" s="13" t="s">
        <v>243</v>
      </c>
      <c r="E109" s="12" t="s">
        <v>10</v>
      </c>
      <c r="F109" s="12" t="s">
        <v>1</v>
      </c>
      <c r="G109" s="12">
        <v>34</v>
      </c>
      <c r="H109" s="12">
        <f>VLOOKUP(F109,'[1]ARISTO PHARMASEUTICALS'!$C$3:$D$47,2,FALSE)</f>
        <v>35.119999999999997</v>
      </c>
      <c r="I109" s="14">
        <f t="shared" si="11"/>
        <v>238.816</v>
      </c>
      <c r="J109" s="14">
        <f t="shared" si="12"/>
        <v>68</v>
      </c>
      <c r="K109" s="14">
        <v>35</v>
      </c>
      <c r="L109" s="14">
        <f t="shared" si="13"/>
        <v>1535.896</v>
      </c>
    </row>
    <row r="110" spans="1:12" s="5" customFormat="1" ht="15" customHeight="1">
      <c r="A110" s="11">
        <f t="shared" si="10"/>
        <v>107</v>
      </c>
      <c r="B110" s="12" t="s">
        <v>239</v>
      </c>
      <c r="C110" s="12" t="s">
        <v>244</v>
      </c>
      <c r="D110" s="13" t="s">
        <v>245</v>
      </c>
      <c r="E110" s="12" t="s">
        <v>10</v>
      </c>
      <c r="F110" s="12" t="s">
        <v>1</v>
      </c>
      <c r="G110" s="12">
        <v>8</v>
      </c>
      <c r="H110" s="12">
        <f>VLOOKUP(F110,'[1]ARISTO PHARMASEUTICALS'!$C$3:$D$47,2,FALSE)</f>
        <v>35.119999999999997</v>
      </c>
      <c r="I110" s="14">
        <f t="shared" si="11"/>
        <v>56.192</v>
      </c>
      <c r="J110" s="14">
        <f t="shared" si="12"/>
        <v>16</v>
      </c>
      <c r="K110" s="14">
        <v>35</v>
      </c>
      <c r="L110" s="14">
        <f t="shared" si="13"/>
        <v>388.15199999999999</v>
      </c>
    </row>
    <row r="111" spans="1:12" s="5" customFormat="1" ht="15" customHeight="1">
      <c r="A111" s="11">
        <f t="shared" si="10"/>
        <v>108</v>
      </c>
      <c r="B111" s="12" t="s">
        <v>239</v>
      </c>
      <c r="C111" s="12" t="s">
        <v>246</v>
      </c>
      <c r="D111" s="13" t="s">
        <v>247</v>
      </c>
      <c r="E111" s="12" t="s">
        <v>10</v>
      </c>
      <c r="F111" s="12" t="s">
        <v>1</v>
      </c>
      <c r="G111" s="12">
        <v>10</v>
      </c>
      <c r="H111" s="12">
        <f>VLOOKUP(F111,'[1]ARISTO PHARMASEUTICALS'!$C$3:$D$47,2,FALSE)</f>
        <v>35.119999999999997</v>
      </c>
      <c r="I111" s="14">
        <f t="shared" si="11"/>
        <v>70.239999999999995</v>
      </c>
      <c r="J111" s="14">
        <f t="shared" si="12"/>
        <v>20</v>
      </c>
      <c r="K111" s="14">
        <v>35</v>
      </c>
      <c r="L111" s="14">
        <f t="shared" si="13"/>
        <v>476.44</v>
      </c>
    </row>
    <row r="112" spans="1:12" s="5" customFormat="1" ht="15" customHeight="1">
      <c r="A112" s="11">
        <f t="shared" si="10"/>
        <v>109</v>
      </c>
      <c r="B112" s="12" t="s">
        <v>239</v>
      </c>
      <c r="C112" s="12" t="s">
        <v>248</v>
      </c>
      <c r="D112" s="13" t="s">
        <v>249</v>
      </c>
      <c r="E112" s="12" t="s">
        <v>10</v>
      </c>
      <c r="F112" s="12" t="s">
        <v>1</v>
      </c>
      <c r="G112" s="12">
        <v>3</v>
      </c>
      <c r="H112" s="12">
        <f>VLOOKUP(F112,'[1]ARISTO PHARMASEUTICALS'!$C$3:$D$47,2,FALSE)</f>
        <v>35.119999999999997</v>
      </c>
      <c r="I112" s="14">
        <f t="shared" si="11"/>
        <v>21.071999999999999</v>
      </c>
      <c r="J112" s="14">
        <f t="shared" si="12"/>
        <v>6</v>
      </c>
      <c r="K112" s="14">
        <v>35</v>
      </c>
      <c r="L112" s="14">
        <f t="shared" si="13"/>
        <v>167.43199999999999</v>
      </c>
    </row>
    <row r="113" spans="1:12" s="5" customFormat="1" ht="15" customHeight="1">
      <c r="A113" s="11">
        <f t="shared" si="10"/>
        <v>110</v>
      </c>
      <c r="B113" s="12" t="s">
        <v>239</v>
      </c>
      <c r="C113" s="12" t="s">
        <v>250</v>
      </c>
      <c r="D113" s="13" t="s">
        <v>251</v>
      </c>
      <c r="E113" s="12" t="s">
        <v>10</v>
      </c>
      <c r="F113" s="12" t="s">
        <v>3</v>
      </c>
      <c r="G113" s="12">
        <v>6</v>
      </c>
      <c r="H113" s="12">
        <f>VLOOKUP(F113,'[1]ARISTO PHARMASEUTICALS'!$C$3:$D$47,2,FALSE)</f>
        <v>23.95</v>
      </c>
      <c r="I113" s="14">
        <f t="shared" si="11"/>
        <v>28.74</v>
      </c>
      <c r="J113" s="14">
        <f t="shared" si="12"/>
        <v>12</v>
      </c>
      <c r="K113" s="14">
        <v>35</v>
      </c>
      <c r="L113" s="14">
        <f t="shared" si="13"/>
        <v>219.44</v>
      </c>
    </row>
    <row r="114" spans="1:12" s="5" customFormat="1" ht="15" customHeight="1">
      <c r="A114" s="11">
        <f t="shared" si="10"/>
        <v>111</v>
      </c>
      <c r="B114" s="12" t="s">
        <v>239</v>
      </c>
      <c r="C114" s="12" t="s">
        <v>252</v>
      </c>
      <c r="D114" s="13" t="s">
        <v>253</v>
      </c>
      <c r="E114" s="12" t="s">
        <v>10</v>
      </c>
      <c r="F114" s="12" t="s">
        <v>3</v>
      </c>
      <c r="G114" s="12">
        <v>3</v>
      </c>
      <c r="H114" s="12">
        <f>VLOOKUP(F114,'[1]ARISTO PHARMASEUTICALS'!$C$3:$D$47,2,FALSE)</f>
        <v>23.95</v>
      </c>
      <c r="I114" s="14">
        <f t="shared" si="11"/>
        <v>14.37</v>
      </c>
      <c r="J114" s="14">
        <f t="shared" si="12"/>
        <v>6</v>
      </c>
      <c r="K114" s="14">
        <v>35</v>
      </c>
      <c r="L114" s="14">
        <f t="shared" si="13"/>
        <v>127.22</v>
      </c>
    </row>
    <row r="115" spans="1:12" s="5" customFormat="1" ht="15" customHeight="1">
      <c r="A115" s="11">
        <f t="shared" si="10"/>
        <v>112</v>
      </c>
      <c r="B115" s="12" t="s">
        <v>239</v>
      </c>
      <c r="C115" s="12" t="s">
        <v>254</v>
      </c>
      <c r="D115" s="13" t="s">
        <v>255</v>
      </c>
      <c r="E115" s="12" t="s">
        <v>10</v>
      </c>
      <c r="F115" s="12" t="s">
        <v>3</v>
      </c>
      <c r="G115" s="12">
        <v>18</v>
      </c>
      <c r="H115" s="12">
        <f>VLOOKUP(F115,'[1]ARISTO PHARMASEUTICALS'!$C$3:$D$47,2,FALSE)</f>
        <v>23.95</v>
      </c>
      <c r="I115" s="14">
        <f t="shared" si="11"/>
        <v>86.22</v>
      </c>
      <c r="J115" s="14">
        <f t="shared" si="12"/>
        <v>36</v>
      </c>
      <c r="K115" s="14">
        <v>35</v>
      </c>
      <c r="L115" s="14">
        <f t="shared" si="13"/>
        <v>588.31999999999994</v>
      </c>
    </row>
    <row r="116" spans="1:12" s="5" customFormat="1" ht="15" customHeight="1">
      <c r="A116" s="11">
        <f t="shared" si="10"/>
        <v>113</v>
      </c>
      <c r="B116" s="12" t="s">
        <v>239</v>
      </c>
      <c r="C116" s="12" t="s">
        <v>256</v>
      </c>
      <c r="D116" s="13" t="s">
        <v>257</v>
      </c>
      <c r="E116" s="12" t="s">
        <v>10</v>
      </c>
      <c r="F116" s="12" t="s">
        <v>3</v>
      </c>
      <c r="G116" s="12">
        <v>4</v>
      </c>
      <c r="H116" s="12">
        <f>VLOOKUP(F116,'[1]ARISTO PHARMASEUTICALS'!$C$3:$D$47,2,FALSE)</f>
        <v>23.95</v>
      </c>
      <c r="I116" s="14">
        <f t="shared" si="11"/>
        <v>19.16</v>
      </c>
      <c r="J116" s="14">
        <f t="shared" si="12"/>
        <v>8</v>
      </c>
      <c r="K116" s="14">
        <v>35</v>
      </c>
      <c r="L116" s="14">
        <f t="shared" si="13"/>
        <v>157.95999999999998</v>
      </c>
    </row>
    <row r="117" spans="1:12" s="5" customFormat="1" ht="15" customHeight="1">
      <c r="A117" s="11">
        <f t="shared" si="10"/>
        <v>114</v>
      </c>
      <c r="B117" s="12" t="s">
        <v>239</v>
      </c>
      <c r="C117" s="12" t="s">
        <v>258</v>
      </c>
      <c r="D117" s="13" t="s">
        <v>259</v>
      </c>
      <c r="E117" s="12" t="s">
        <v>10</v>
      </c>
      <c r="F117" s="12" t="s">
        <v>3</v>
      </c>
      <c r="G117" s="12">
        <v>5</v>
      </c>
      <c r="H117" s="12">
        <f>VLOOKUP(F117,'[1]ARISTO PHARMASEUTICALS'!$C$3:$D$47,2,FALSE)</f>
        <v>23.95</v>
      </c>
      <c r="I117" s="14">
        <f t="shared" si="11"/>
        <v>23.950000000000003</v>
      </c>
      <c r="J117" s="14">
        <f t="shared" si="12"/>
        <v>10</v>
      </c>
      <c r="K117" s="14">
        <v>35</v>
      </c>
      <c r="L117" s="14">
        <f t="shared" si="13"/>
        <v>188.7</v>
      </c>
    </row>
    <row r="118" spans="1:12" s="5" customFormat="1" ht="15" customHeight="1">
      <c r="A118" s="11">
        <f t="shared" si="10"/>
        <v>115</v>
      </c>
      <c r="B118" s="12" t="s">
        <v>239</v>
      </c>
      <c r="C118" s="12" t="s">
        <v>260</v>
      </c>
      <c r="D118" s="13" t="s">
        <v>261</v>
      </c>
      <c r="E118" s="12" t="s">
        <v>10</v>
      </c>
      <c r="F118" s="12" t="s">
        <v>2</v>
      </c>
      <c r="G118" s="12">
        <v>5</v>
      </c>
      <c r="H118" s="12">
        <f>VLOOKUP(F118,'[1]ARISTO PHARMASEUTICALS'!$C$3:$D$47,2,FALSE)</f>
        <v>46.57</v>
      </c>
      <c r="I118" s="14">
        <f t="shared" si="11"/>
        <v>46.57</v>
      </c>
      <c r="J118" s="14">
        <f t="shared" si="12"/>
        <v>10</v>
      </c>
      <c r="K118" s="14">
        <v>35</v>
      </c>
      <c r="L118" s="14">
        <f t="shared" si="13"/>
        <v>324.42</v>
      </c>
    </row>
    <row r="119" spans="1:12" s="5" customFormat="1" ht="15" customHeight="1">
      <c r="A119" s="11">
        <f t="shared" si="10"/>
        <v>116</v>
      </c>
      <c r="B119" s="12" t="s">
        <v>239</v>
      </c>
      <c r="C119" s="12" t="s">
        <v>262</v>
      </c>
      <c r="D119" s="13" t="s">
        <v>263</v>
      </c>
      <c r="E119" s="12" t="s">
        <v>10</v>
      </c>
      <c r="F119" s="12" t="s">
        <v>2</v>
      </c>
      <c r="G119" s="12">
        <v>8</v>
      </c>
      <c r="H119" s="12">
        <f>VLOOKUP(F119,'[1]ARISTO PHARMASEUTICALS'!$C$3:$D$47,2,FALSE)</f>
        <v>46.57</v>
      </c>
      <c r="I119" s="14">
        <f t="shared" si="11"/>
        <v>74.512</v>
      </c>
      <c r="J119" s="14">
        <f t="shared" si="12"/>
        <v>16</v>
      </c>
      <c r="K119" s="14">
        <v>35</v>
      </c>
      <c r="L119" s="14">
        <f t="shared" si="13"/>
        <v>498.072</v>
      </c>
    </row>
    <row r="120" spans="1:12" s="5" customFormat="1" ht="30">
      <c r="A120" s="11">
        <f t="shared" si="10"/>
        <v>117</v>
      </c>
      <c r="B120" s="12" t="s">
        <v>239</v>
      </c>
      <c r="C120" s="12" t="s">
        <v>264</v>
      </c>
      <c r="D120" s="13" t="s">
        <v>265</v>
      </c>
      <c r="E120" s="12" t="s">
        <v>10</v>
      </c>
      <c r="F120" s="12" t="s">
        <v>2</v>
      </c>
      <c r="G120" s="12">
        <v>2</v>
      </c>
      <c r="H120" s="12">
        <f>VLOOKUP(F120,'[1]ARISTO PHARMASEUTICALS'!$C$3:$D$47,2,FALSE)</f>
        <v>46.57</v>
      </c>
      <c r="I120" s="14">
        <f t="shared" si="11"/>
        <v>18.628</v>
      </c>
      <c r="J120" s="14">
        <f t="shared" si="12"/>
        <v>4</v>
      </c>
      <c r="K120" s="14">
        <v>35</v>
      </c>
      <c r="L120" s="14">
        <f t="shared" si="13"/>
        <v>150.768</v>
      </c>
    </row>
    <row r="121" spans="1:12" s="5" customFormat="1" ht="15" customHeight="1">
      <c r="A121" s="11">
        <f t="shared" si="10"/>
        <v>118</v>
      </c>
      <c r="B121" s="12" t="s">
        <v>239</v>
      </c>
      <c r="C121" s="12" t="s">
        <v>266</v>
      </c>
      <c r="D121" s="13" t="s">
        <v>267</v>
      </c>
      <c r="E121" s="12" t="s">
        <v>10</v>
      </c>
      <c r="F121" s="12" t="s">
        <v>2</v>
      </c>
      <c r="G121" s="12">
        <v>1</v>
      </c>
      <c r="H121" s="12">
        <f>VLOOKUP(F121,'[1]ARISTO PHARMASEUTICALS'!$C$3:$D$47,2,FALSE)</f>
        <v>46.57</v>
      </c>
      <c r="I121" s="14">
        <f t="shared" si="11"/>
        <v>9.3140000000000001</v>
      </c>
      <c r="J121" s="14">
        <f t="shared" si="12"/>
        <v>2</v>
      </c>
      <c r="K121" s="14">
        <v>35</v>
      </c>
      <c r="L121" s="14">
        <f t="shared" si="13"/>
        <v>92.884</v>
      </c>
    </row>
    <row r="122" spans="1:12" s="5" customFormat="1" ht="15" customHeight="1">
      <c r="A122" s="11">
        <f t="shared" si="10"/>
        <v>119</v>
      </c>
      <c r="B122" s="12" t="s">
        <v>239</v>
      </c>
      <c r="C122" s="12" t="s">
        <v>268</v>
      </c>
      <c r="D122" s="13" t="s">
        <v>269</v>
      </c>
      <c r="E122" s="12" t="s">
        <v>10</v>
      </c>
      <c r="F122" s="12" t="s">
        <v>2</v>
      </c>
      <c r="G122" s="12">
        <v>2</v>
      </c>
      <c r="H122" s="12">
        <f>VLOOKUP(F122,'[1]ARISTO PHARMASEUTICALS'!$C$3:$D$47,2,FALSE)</f>
        <v>46.57</v>
      </c>
      <c r="I122" s="14">
        <f t="shared" si="11"/>
        <v>18.628</v>
      </c>
      <c r="J122" s="14">
        <f t="shared" si="12"/>
        <v>4</v>
      </c>
      <c r="K122" s="14">
        <v>35</v>
      </c>
      <c r="L122" s="14">
        <f t="shared" si="13"/>
        <v>150.768</v>
      </c>
    </row>
    <row r="123" spans="1:12" s="5" customFormat="1" ht="15" customHeight="1">
      <c r="A123" s="11">
        <f t="shared" si="10"/>
        <v>120</v>
      </c>
      <c r="B123" s="12" t="s">
        <v>270</v>
      </c>
      <c r="C123" s="12" t="s">
        <v>271</v>
      </c>
      <c r="D123" s="13" t="s">
        <v>272</v>
      </c>
      <c r="E123" s="12" t="s">
        <v>10</v>
      </c>
      <c r="F123" s="12" t="s">
        <v>0</v>
      </c>
      <c r="G123" s="12">
        <v>1</v>
      </c>
      <c r="H123" s="12">
        <f>VLOOKUP(F123,'[1]ARISTO PHARMASEUTICALS'!$C$3:$D$47,2,FALSE)</f>
        <v>23.95</v>
      </c>
      <c r="I123" s="14">
        <f t="shared" si="11"/>
        <v>4.79</v>
      </c>
      <c r="J123" s="14">
        <f t="shared" si="12"/>
        <v>2</v>
      </c>
      <c r="K123" s="14">
        <v>35</v>
      </c>
      <c r="L123" s="14">
        <f t="shared" si="13"/>
        <v>65.739999999999995</v>
      </c>
    </row>
    <row r="124" spans="1:12" s="5" customFormat="1" ht="15" customHeight="1">
      <c r="A124" s="11">
        <f t="shared" si="10"/>
        <v>121</v>
      </c>
      <c r="B124" s="12" t="s">
        <v>270</v>
      </c>
      <c r="C124" s="12" t="s">
        <v>273</v>
      </c>
      <c r="D124" s="13" t="s">
        <v>274</v>
      </c>
      <c r="E124" s="12" t="s">
        <v>10</v>
      </c>
      <c r="F124" s="12" t="s">
        <v>0</v>
      </c>
      <c r="G124" s="12">
        <v>1</v>
      </c>
      <c r="H124" s="12">
        <f>VLOOKUP(F124,'[1]ARISTO PHARMASEUTICALS'!$C$3:$D$47,2,FALSE)</f>
        <v>23.95</v>
      </c>
      <c r="I124" s="14">
        <f t="shared" si="11"/>
        <v>4.79</v>
      </c>
      <c r="J124" s="14">
        <f t="shared" si="12"/>
        <v>2</v>
      </c>
      <c r="K124" s="14">
        <v>35</v>
      </c>
      <c r="L124" s="14">
        <f t="shared" si="13"/>
        <v>65.739999999999995</v>
      </c>
    </row>
    <row r="125" spans="1:12" s="5" customFormat="1" ht="15" customHeight="1">
      <c r="A125" s="11">
        <f t="shared" si="10"/>
        <v>122</v>
      </c>
      <c r="B125" s="12" t="s">
        <v>270</v>
      </c>
      <c r="C125" s="12" t="s">
        <v>275</v>
      </c>
      <c r="D125" s="13" t="s">
        <v>276</v>
      </c>
      <c r="E125" s="12" t="s">
        <v>10</v>
      </c>
      <c r="F125" s="12" t="s">
        <v>0</v>
      </c>
      <c r="G125" s="12">
        <v>8</v>
      </c>
      <c r="H125" s="12">
        <f>VLOOKUP(F125,'[1]ARISTO PHARMASEUTICALS'!$C$3:$D$47,2,FALSE)</f>
        <v>23.95</v>
      </c>
      <c r="I125" s="14">
        <f t="shared" si="11"/>
        <v>38.32</v>
      </c>
      <c r="J125" s="14">
        <f t="shared" si="12"/>
        <v>16</v>
      </c>
      <c r="K125" s="14">
        <v>35</v>
      </c>
      <c r="L125" s="14">
        <f t="shared" si="13"/>
        <v>280.91999999999996</v>
      </c>
    </row>
    <row r="126" spans="1:12" s="5" customFormat="1" ht="15" customHeight="1">
      <c r="A126" s="11">
        <f t="shared" si="10"/>
        <v>123</v>
      </c>
      <c r="B126" s="12" t="s">
        <v>270</v>
      </c>
      <c r="C126" s="12" t="s">
        <v>277</v>
      </c>
      <c r="D126" s="13" t="s">
        <v>278</v>
      </c>
      <c r="E126" s="12" t="s">
        <v>10</v>
      </c>
      <c r="F126" s="12" t="s">
        <v>0</v>
      </c>
      <c r="G126" s="12">
        <v>4</v>
      </c>
      <c r="H126" s="12">
        <f>VLOOKUP(F126,'[1]ARISTO PHARMASEUTICALS'!$C$3:$D$47,2,FALSE)</f>
        <v>23.95</v>
      </c>
      <c r="I126" s="14">
        <f t="shared" si="11"/>
        <v>19.16</v>
      </c>
      <c r="J126" s="14">
        <f t="shared" si="12"/>
        <v>8</v>
      </c>
      <c r="K126" s="14">
        <v>35</v>
      </c>
      <c r="L126" s="14">
        <f t="shared" si="13"/>
        <v>157.95999999999998</v>
      </c>
    </row>
    <row r="127" spans="1:12" s="5" customFormat="1" ht="15" customHeight="1">
      <c r="A127" s="11">
        <f t="shared" si="10"/>
        <v>124</v>
      </c>
      <c r="B127" s="12" t="s">
        <v>270</v>
      </c>
      <c r="C127" s="12" t="s">
        <v>279</v>
      </c>
      <c r="D127" s="13" t="s">
        <v>280</v>
      </c>
      <c r="E127" s="12" t="s">
        <v>10</v>
      </c>
      <c r="F127" s="12" t="s">
        <v>0</v>
      </c>
      <c r="G127" s="12">
        <v>2</v>
      </c>
      <c r="H127" s="12">
        <f>VLOOKUP(F127,'[1]ARISTO PHARMASEUTICALS'!$C$3:$D$47,2,FALSE)</f>
        <v>23.95</v>
      </c>
      <c r="I127" s="14">
        <f t="shared" si="11"/>
        <v>9.58</v>
      </c>
      <c r="J127" s="14">
        <f t="shared" si="12"/>
        <v>4</v>
      </c>
      <c r="K127" s="14">
        <v>35</v>
      </c>
      <c r="L127" s="14">
        <f t="shared" si="13"/>
        <v>96.47999999999999</v>
      </c>
    </row>
    <row r="128" spans="1:12" s="5" customFormat="1" ht="15" customHeight="1">
      <c r="A128" s="11">
        <f t="shared" si="10"/>
        <v>125</v>
      </c>
      <c r="B128" s="12" t="s">
        <v>281</v>
      </c>
      <c r="C128" s="12" t="s">
        <v>282</v>
      </c>
      <c r="D128" s="13" t="s">
        <v>283</v>
      </c>
      <c r="E128" s="12" t="s">
        <v>10</v>
      </c>
      <c r="F128" s="12" t="s">
        <v>0</v>
      </c>
      <c r="G128" s="12">
        <v>11</v>
      </c>
      <c r="H128" s="12">
        <f>VLOOKUP(F128,'[1]ARISTO PHARMASEUTICALS'!$C$3:$D$47,2,FALSE)</f>
        <v>23.95</v>
      </c>
      <c r="I128" s="14">
        <f t="shared" si="11"/>
        <v>52.69</v>
      </c>
      <c r="J128" s="14">
        <f t="shared" si="12"/>
        <v>22</v>
      </c>
      <c r="K128" s="14">
        <v>35</v>
      </c>
      <c r="L128" s="14">
        <f t="shared" si="13"/>
        <v>373.14</v>
      </c>
    </row>
    <row r="129" spans="1:12" s="5" customFormat="1" ht="15" customHeight="1">
      <c r="A129" s="11">
        <f t="shared" si="10"/>
        <v>126</v>
      </c>
      <c r="B129" s="12" t="s">
        <v>281</v>
      </c>
      <c r="C129" s="12" t="s">
        <v>284</v>
      </c>
      <c r="D129" s="13" t="s">
        <v>285</v>
      </c>
      <c r="E129" s="12" t="s">
        <v>10</v>
      </c>
      <c r="F129" s="12" t="s">
        <v>0</v>
      </c>
      <c r="G129" s="12">
        <v>3</v>
      </c>
      <c r="H129" s="12">
        <f>VLOOKUP(F129,'[1]ARISTO PHARMASEUTICALS'!$C$3:$D$47,2,FALSE)</f>
        <v>23.95</v>
      </c>
      <c r="I129" s="14">
        <f t="shared" si="11"/>
        <v>14.37</v>
      </c>
      <c r="J129" s="14">
        <f t="shared" si="12"/>
        <v>6</v>
      </c>
      <c r="K129" s="14">
        <v>35</v>
      </c>
      <c r="L129" s="14">
        <f t="shared" si="13"/>
        <v>127.22</v>
      </c>
    </row>
    <row r="130" spans="1:12" s="5" customFormat="1" ht="15" customHeight="1">
      <c r="A130" s="11">
        <f t="shared" si="10"/>
        <v>127</v>
      </c>
      <c r="B130" s="12" t="s">
        <v>281</v>
      </c>
      <c r="C130" s="12" t="s">
        <v>286</v>
      </c>
      <c r="D130" s="13" t="s">
        <v>287</v>
      </c>
      <c r="E130" s="12" t="s">
        <v>10</v>
      </c>
      <c r="F130" s="12" t="s">
        <v>0</v>
      </c>
      <c r="G130" s="12">
        <v>2</v>
      </c>
      <c r="H130" s="12">
        <f>VLOOKUP(F130,'[1]ARISTO PHARMASEUTICALS'!$C$3:$D$47,2,FALSE)</f>
        <v>23.95</v>
      </c>
      <c r="I130" s="14">
        <f t="shared" si="11"/>
        <v>9.58</v>
      </c>
      <c r="J130" s="14">
        <f t="shared" si="12"/>
        <v>4</v>
      </c>
      <c r="K130" s="14">
        <v>35</v>
      </c>
      <c r="L130" s="14">
        <f t="shared" si="13"/>
        <v>96.47999999999999</v>
      </c>
    </row>
    <row r="131" spans="1:12" s="5" customFormat="1" ht="15" customHeight="1">
      <c r="A131" s="11">
        <f t="shared" si="10"/>
        <v>128</v>
      </c>
      <c r="B131" s="12" t="s">
        <v>281</v>
      </c>
      <c r="C131" s="12" t="s">
        <v>288</v>
      </c>
      <c r="D131" s="13" t="s">
        <v>289</v>
      </c>
      <c r="E131" s="12" t="s">
        <v>10</v>
      </c>
      <c r="F131" s="12" t="s">
        <v>0</v>
      </c>
      <c r="G131" s="12">
        <v>4</v>
      </c>
      <c r="H131" s="12">
        <f>VLOOKUP(F131,'[1]ARISTO PHARMASEUTICALS'!$C$3:$D$47,2,FALSE)</f>
        <v>23.95</v>
      </c>
      <c r="I131" s="14">
        <f t="shared" si="11"/>
        <v>19.16</v>
      </c>
      <c r="J131" s="14">
        <f t="shared" si="12"/>
        <v>8</v>
      </c>
      <c r="K131" s="14">
        <v>35</v>
      </c>
      <c r="L131" s="14">
        <f t="shared" si="13"/>
        <v>157.95999999999998</v>
      </c>
    </row>
    <row r="132" spans="1:12" s="5" customFormat="1" ht="15" customHeight="1">
      <c r="A132" s="11">
        <f t="shared" si="10"/>
        <v>129</v>
      </c>
      <c r="B132" s="12" t="s">
        <v>281</v>
      </c>
      <c r="C132" s="12" t="s">
        <v>290</v>
      </c>
      <c r="D132" s="13" t="s">
        <v>291</v>
      </c>
      <c r="E132" s="12" t="s">
        <v>10</v>
      </c>
      <c r="F132" s="12" t="s">
        <v>0</v>
      </c>
      <c r="G132" s="12">
        <v>3</v>
      </c>
      <c r="H132" s="12">
        <f>VLOOKUP(F132,'[1]ARISTO PHARMASEUTICALS'!$C$3:$D$47,2,FALSE)</f>
        <v>23.95</v>
      </c>
      <c r="I132" s="14">
        <f t="shared" ref="I132:I163" si="14">G132*H132*20%</f>
        <v>14.37</v>
      </c>
      <c r="J132" s="14">
        <f t="shared" ref="J132:J164" si="15">G132*2</f>
        <v>6</v>
      </c>
      <c r="K132" s="14">
        <v>35</v>
      </c>
      <c r="L132" s="14">
        <f t="shared" ref="L132:L163" si="16">G132*H132+I132+J132+K132</f>
        <v>127.22</v>
      </c>
    </row>
    <row r="133" spans="1:12" s="5" customFormat="1" ht="15" customHeight="1">
      <c r="A133" s="11">
        <f t="shared" si="10"/>
        <v>130</v>
      </c>
      <c r="B133" s="12" t="s">
        <v>281</v>
      </c>
      <c r="C133" s="12" t="s">
        <v>292</v>
      </c>
      <c r="D133" s="13" t="s">
        <v>293</v>
      </c>
      <c r="E133" s="12" t="s">
        <v>10</v>
      </c>
      <c r="F133" s="12" t="s">
        <v>1</v>
      </c>
      <c r="G133" s="12">
        <v>1</v>
      </c>
      <c r="H133" s="12">
        <f>VLOOKUP(F133,'[1]ARISTO PHARMASEUTICALS'!$C$3:$D$47,2,FALSE)</f>
        <v>35.119999999999997</v>
      </c>
      <c r="I133" s="14">
        <f t="shared" si="14"/>
        <v>7.024</v>
      </c>
      <c r="J133" s="14">
        <f t="shared" si="15"/>
        <v>2</v>
      </c>
      <c r="K133" s="14">
        <v>35</v>
      </c>
      <c r="L133" s="14">
        <f t="shared" si="16"/>
        <v>79.144000000000005</v>
      </c>
    </row>
    <row r="134" spans="1:12" s="5" customFormat="1" ht="15" customHeight="1">
      <c r="A134" s="11">
        <f t="shared" ref="A134:A164" si="17">A133+1</f>
        <v>131</v>
      </c>
      <c r="B134" s="12" t="s">
        <v>281</v>
      </c>
      <c r="C134" s="12" t="s">
        <v>294</v>
      </c>
      <c r="D134" s="13" t="s">
        <v>295</v>
      </c>
      <c r="E134" s="12" t="s">
        <v>10</v>
      </c>
      <c r="F134" s="12" t="s">
        <v>1</v>
      </c>
      <c r="G134" s="12">
        <v>9</v>
      </c>
      <c r="H134" s="12">
        <f>VLOOKUP(F134,'[1]ARISTO PHARMASEUTICALS'!$C$3:$D$47,2,FALSE)</f>
        <v>35.119999999999997</v>
      </c>
      <c r="I134" s="14">
        <f t="shared" si="14"/>
        <v>63.216000000000001</v>
      </c>
      <c r="J134" s="14">
        <f t="shared" si="15"/>
        <v>18</v>
      </c>
      <c r="K134" s="14">
        <v>35</v>
      </c>
      <c r="L134" s="14">
        <f t="shared" si="16"/>
        <v>432.29599999999999</v>
      </c>
    </row>
    <row r="135" spans="1:12" s="5" customFormat="1" ht="15" customHeight="1">
      <c r="A135" s="11">
        <f t="shared" si="17"/>
        <v>132</v>
      </c>
      <c r="B135" s="12" t="s">
        <v>281</v>
      </c>
      <c r="C135" s="12" t="s">
        <v>296</v>
      </c>
      <c r="D135" s="13" t="s">
        <v>297</v>
      </c>
      <c r="E135" s="12" t="s">
        <v>10</v>
      </c>
      <c r="F135" s="12" t="s">
        <v>1</v>
      </c>
      <c r="G135" s="12">
        <v>3</v>
      </c>
      <c r="H135" s="12">
        <f>VLOOKUP(F135,'[1]ARISTO PHARMASEUTICALS'!$C$3:$D$47,2,FALSE)</f>
        <v>35.119999999999997</v>
      </c>
      <c r="I135" s="14">
        <f t="shared" si="14"/>
        <v>21.071999999999999</v>
      </c>
      <c r="J135" s="14">
        <f t="shared" si="15"/>
        <v>6</v>
      </c>
      <c r="K135" s="14">
        <v>35</v>
      </c>
      <c r="L135" s="14">
        <f t="shared" si="16"/>
        <v>167.43199999999999</v>
      </c>
    </row>
    <row r="136" spans="1:12" s="5" customFormat="1" ht="15" customHeight="1">
      <c r="A136" s="11">
        <f t="shared" si="17"/>
        <v>133</v>
      </c>
      <c r="B136" s="12" t="s">
        <v>281</v>
      </c>
      <c r="C136" s="12" t="s">
        <v>298</v>
      </c>
      <c r="D136" s="13" t="s">
        <v>299</v>
      </c>
      <c r="E136" s="12" t="s">
        <v>10</v>
      </c>
      <c r="F136" s="12" t="s">
        <v>1</v>
      </c>
      <c r="G136" s="12">
        <v>3</v>
      </c>
      <c r="H136" s="12">
        <f>VLOOKUP(F136,'[1]ARISTO PHARMASEUTICALS'!$C$3:$D$47,2,FALSE)</f>
        <v>35.119999999999997</v>
      </c>
      <c r="I136" s="14">
        <f t="shared" si="14"/>
        <v>21.071999999999999</v>
      </c>
      <c r="J136" s="14">
        <f t="shared" si="15"/>
        <v>6</v>
      </c>
      <c r="K136" s="14">
        <v>35</v>
      </c>
      <c r="L136" s="14">
        <f t="shared" si="16"/>
        <v>167.43199999999999</v>
      </c>
    </row>
    <row r="137" spans="1:12" s="5" customFormat="1" ht="15" customHeight="1">
      <c r="A137" s="11">
        <f t="shared" si="17"/>
        <v>134</v>
      </c>
      <c r="B137" s="12" t="s">
        <v>281</v>
      </c>
      <c r="C137" s="12" t="s">
        <v>300</v>
      </c>
      <c r="D137" s="13" t="s">
        <v>301</v>
      </c>
      <c r="E137" s="12" t="s">
        <v>10</v>
      </c>
      <c r="F137" s="12" t="s">
        <v>1</v>
      </c>
      <c r="G137" s="12">
        <v>2</v>
      </c>
      <c r="H137" s="12">
        <f>VLOOKUP(F137,'[1]ARISTO PHARMASEUTICALS'!$C$3:$D$47,2,FALSE)</f>
        <v>35.119999999999997</v>
      </c>
      <c r="I137" s="14">
        <f t="shared" si="14"/>
        <v>14.048</v>
      </c>
      <c r="J137" s="14">
        <f t="shared" si="15"/>
        <v>4</v>
      </c>
      <c r="K137" s="14">
        <v>35</v>
      </c>
      <c r="L137" s="14">
        <f t="shared" si="16"/>
        <v>123.288</v>
      </c>
    </row>
    <row r="138" spans="1:12" s="5" customFormat="1" ht="15" customHeight="1">
      <c r="A138" s="11">
        <f t="shared" si="17"/>
        <v>135</v>
      </c>
      <c r="B138" s="12" t="s">
        <v>281</v>
      </c>
      <c r="C138" s="12" t="s">
        <v>302</v>
      </c>
      <c r="D138" s="13" t="s">
        <v>303</v>
      </c>
      <c r="E138" s="12" t="s">
        <v>10</v>
      </c>
      <c r="F138" s="12" t="s">
        <v>1</v>
      </c>
      <c r="G138" s="12">
        <v>1</v>
      </c>
      <c r="H138" s="12">
        <f>VLOOKUP(F138,'[1]ARISTO PHARMASEUTICALS'!$C$3:$D$47,2,FALSE)</f>
        <v>35.119999999999997</v>
      </c>
      <c r="I138" s="14">
        <f t="shared" si="14"/>
        <v>7.024</v>
      </c>
      <c r="J138" s="14">
        <f t="shared" si="15"/>
        <v>2</v>
      </c>
      <c r="K138" s="14">
        <v>35</v>
      </c>
      <c r="L138" s="14">
        <f t="shared" si="16"/>
        <v>79.144000000000005</v>
      </c>
    </row>
    <row r="139" spans="1:12" s="5" customFormat="1" ht="15" customHeight="1">
      <c r="A139" s="11">
        <f t="shared" si="17"/>
        <v>136</v>
      </c>
      <c r="B139" s="12" t="s">
        <v>281</v>
      </c>
      <c r="C139" s="12" t="s">
        <v>304</v>
      </c>
      <c r="D139" s="13" t="s">
        <v>305</v>
      </c>
      <c r="E139" s="12" t="s">
        <v>10</v>
      </c>
      <c r="F139" s="12" t="s">
        <v>1</v>
      </c>
      <c r="G139" s="12">
        <v>8</v>
      </c>
      <c r="H139" s="12">
        <f>VLOOKUP(F139,'[1]ARISTO PHARMASEUTICALS'!$C$3:$D$47,2,FALSE)</f>
        <v>35.119999999999997</v>
      </c>
      <c r="I139" s="14">
        <f t="shared" si="14"/>
        <v>56.192</v>
      </c>
      <c r="J139" s="14">
        <f t="shared" si="15"/>
        <v>16</v>
      </c>
      <c r="K139" s="14">
        <v>35</v>
      </c>
      <c r="L139" s="14">
        <f t="shared" si="16"/>
        <v>388.15199999999999</v>
      </c>
    </row>
    <row r="140" spans="1:12" s="5" customFormat="1" ht="15" customHeight="1">
      <c r="A140" s="11">
        <f t="shared" si="17"/>
        <v>137</v>
      </c>
      <c r="B140" s="12" t="s">
        <v>281</v>
      </c>
      <c r="C140" s="12" t="s">
        <v>306</v>
      </c>
      <c r="D140" s="13" t="s">
        <v>307</v>
      </c>
      <c r="E140" s="12" t="s">
        <v>10</v>
      </c>
      <c r="F140" s="12" t="s">
        <v>1</v>
      </c>
      <c r="G140" s="12">
        <v>4</v>
      </c>
      <c r="H140" s="12">
        <f>VLOOKUP(F140,'[1]ARISTO PHARMASEUTICALS'!$C$3:$D$47,2,FALSE)</f>
        <v>35.119999999999997</v>
      </c>
      <c r="I140" s="14">
        <f t="shared" si="14"/>
        <v>28.096</v>
      </c>
      <c r="J140" s="14">
        <f t="shared" si="15"/>
        <v>8</v>
      </c>
      <c r="K140" s="14">
        <v>35</v>
      </c>
      <c r="L140" s="14">
        <f t="shared" si="16"/>
        <v>211.57599999999999</v>
      </c>
    </row>
    <row r="141" spans="1:12" s="5" customFormat="1" ht="15" customHeight="1">
      <c r="A141" s="11">
        <f t="shared" si="17"/>
        <v>138</v>
      </c>
      <c r="B141" s="12" t="s">
        <v>281</v>
      </c>
      <c r="C141" s="12" t="s">
        <v>308</v>
      </c>
      <c r="D141" s="13" t="s">
        <v>309</v>
      </c>
      <c r="E141" s="12" t="s">
        <v>10</v>
      </c>
      <c r="F141" s="12" t="s">
        <v>1</v>
      </c>
      <c r="G141" s="12">
        <v>2</v>
      </c>
      <c r="H141" s="12">
        <f>VLOOKUP(F141,'[1]ARISTO PHARMASEUTICALS'!$C$3:$D$47,2,FALSE)</f>
        <v>35.119999999999997</v>
      </c>
      <c r="I141" s="14">
        <f t="shared" si="14"/>
        <v>14.048</v>
      </c>
      <c r="J141" s="14">
        <f t="shared" si="15"/>
        <v>4</v>
      </c>
      <c r="K141" s="14">
        <v>35</v>
      </c>
      <c r="L141" s="14">
        <f t="shared" si="16"/>
        <v>123.288</v>
      </c>
    </row>
    <row r="142" spans="1:12" s="5" customFormat="1" ht="15" customHeight="1">
      <c r="A142" s="11">
        <f t="shared" si="17"/>
        <v>139</v>
      </c>
      <c r="B142" s="12" t="s">
        <v>310</v>
      </c>
      <c r="C142" s="12" t="s">
        <v>311</v>
      </c>
      <c r="D142" s="13" t="s">
        <v>312</v>
      </c>
      <c r="E142" s="12" t="s">
        <v>10</v>
      </c>
      <c r="F142" s="12" t="s">
        <v>0</v>
      </c>
      <c r="G142" s="12">
        <v>4</v>
      </c>
      <c r="H142" s="12">
        <f>VLOOKUP(F142,'[1]ARISTO PHARMASEUTICALS'!$C$3:$D$47,2,FALSE)</f>
        <v>23.95</v>
      </c>
      <c r="I142" s="14">
        <f t="shared" si="14"/>
        <v>19.16</v>
      </c>
      <c r="J142" s="14">
        <f t="shared" si="15"/>
        <v>8</v>
      </c>
      <c r="K142" s="14">
        <v>35</v>
      </c>
      <c r="L142" s="14">
        <f t="shared" si="16"/>
        <v>157.95999999999998</v>
      </c>
    </row>
    <row r="143" spans="1:12" s="5" customFormat="1" ht="15" customHeight="1">
      <c r="A143" s="11">
        <f t="shared" si="17"/>
        <v>140</v>
      </c>
      <c r="B143" s="12" t="s">
        <v>313</v>
      </c>
      <c r="C143" s="12" t="s">
        <v>314</v>
      </c>
      <c r="D143" s="13" t="s">
        <v>315</v>
      </c>
      <c r="E143" s="12" t="s">
        <v>10</v>
      </c>
      <c r="F143" s="12" t="s">
        <v>0</v>
      </c>
      <c r="G143" s="12">
        <v>2</v>
      </c>
      <c r="H143" s="12">
        <f>VLOOKUP(F143,'[1]ARISTO PHARMASEUTICALS'!$C$3:$D$47,2,FALSE)</f>
        <v>23.95</v>
      </c>
      <c r="I143" s="14">
        <f t="shared" si="14"/>
        <v>9.58</v>
      </c>
      <c r="J143" s="14">
        <f t="shared" si="15"/>
        <v>4</v>
      </c>
      <c r="K143" s="14">
        <v>35</v>
      </c>
      <c r="L143" s="14">
        <f t="shared" si="16"/>
        <v>96.47999999999999</v>
      </c>
    </row>
    <row r="144" spans="1:12" s="5" customFormat="1" ht="15" customHeight="1">
      <c r="A144" s="11">
        <f t="shared" si="17"/>
        <v>141</v>
      </c>
      <c r="B144" s="12" t="s">
        <v>313</v>
      </c>
      <c r="C144" s="12" t="s">
        <v>316</v>
      </c>
      <c r="D144" s="13" t="s">
        <v>317</v>
      </c>
      <c r="E144" s="12" t="s">
        <v>10</v>
      </c>
      <c r="F144" s="12" t="s">
        <v>2</v>
      </c>
      <c r="G144" s="12">
        <v>1</v>
      </c>
      <c r="H144" s="12">
        <f>VLOOKUP(F144,'[1]ARISTO PHARMASEUTICALS'!$C$3:$D$47,2,FALSE)</f>
        <v>46.57</v>
      </c>
      <c r="I144" s="14">
        <f t="shared" si="14"/>
        <v>9.3140000000000001</v>
      </c>
      <c r="J144" s="14">
        <f t="shared" si="15"/>
        <v>2</v>
      </c>
      <c r="K144" s="14">
        <v>35</v>
      </c>
      <c r="L144" s="14">
        <f t="shared" si="16"/>
        <v>92.884</v>
      </c>
    </row>
    <row r="145" spans="1:12" s="5" customFormat="1" ht="15" customHeight="1">
      <c r="A145" s="11">
        <f t="shared" si="17"/>
        <v>142</v>
      </c>
      <c r="B145" s="12" t="s">
        <v>313</v>
      </c>
      <c r="C145" s="12" t="s">
        <v>318</v>
      </c>
      <c r="D145" s="13" t="s">
        <v>319</v>
      </c>
      <c r="E145" s="12" t="s">
        <v>10</v>
      </c>
      <c r="F145" s="12" t="s">
        <v>4</v>
      </c>
      <c r="G145" s="12">
        <v>1</v>
      </c>
      <c r="H145" s="12">
        <f>VLOOKUP(F145,'[1]ARISTO PHARMASEUTICALS'!$C$3:$D$47,2,FALSE)</f>
        <v>30.74</v>
      </c>
      <c r="I145" s="14">
        <f t="shared" si="14"/>
        <v>6.1479999999999997</v>
      </c>
      <c r="J145" s="14">
        <f t="shared" si="15"/>
        <v>2</v>
      </c>
      <c r="K145" s="14">
        <v>35</v>
      </c>
      <c r="L145" s="14">
        <f t="shared" si="16"/>
        <v>73.888000000000005</v>
      </c>
    </row>
    <row r="146" spans="1:12" s="5" customFormat="1" ht="15" customHeight="1">
      <c r="A146" s="11">
        <f t="shared" si="17"/>
        <v>143</v>
      </c>
      <c r="B146" s="12" t="s">
        <v>313</v>
      </c>
      <c r="C146" s="12" t="s">
        <v>320</v>
      </c>
      <c r="D146" s="13" t="s">
        <v>321</v>
      </c>
      <c r="E146" s="12" t="s">
        <v>10</v>
      </c>
      <c r="F146" s="12" t="s">
        <v>4</v>
      </c>
      <c r="G146" s="12">
        <v>1</v>
      </c>
      <c r="H146" s="12">
        <f>VLOOKUP(F146,'[1]ARISTO PHARMASEUTICALS'!$C$3:$D$47,2,FALSE)</f>
        <v>30.74</v>
      </c>
      <c r="I146" s="14">
        <f t="shared" si="14"/>
        <v>6.1479999999999997</v>
      </c>
      <c r="J146" s="14">
        <f t="shared" si="15"/>
        <v>2</v>
      </c>
      <c r="K146" s="14">
        <v>35</v>
      </c>
      <c r="L146" s="14">
        <f t="shared" si="16"/>
        <v>73.888000000000005</v>
      </c>
    </row>
    <row r="147" spans="1:12" s="5" customFormat="1" ht="15" customHeight="1">
      <c r="A147" s="11">
        <f t="shared" si="17"/>
        <v>144</v>
      </c>
      <c r="B147" s="12" t="s">
        <v>313</v>
      </c>
      <c r="C147" s="12" t="s">
        <v>322</v>
      </c>
      <c r="D147" s="13" t="s">
        <v>323</v>
      </c>
      <c r="E147" s="12" t="s">
        <v>10</v>
      </c>
      <c r="F147" s="12" t="s">
        <v>4</v>
      </c>
      <c r="G147" s="12">
        <v>8</v>
      </c>
      <c r="H147" s="12">
        <f>VLOOKUP(F147,'[1]ARISTO PHARMASEUTICALS'!$C$3:$D$47,2,FALSE)</f>
        <v>30.74</v>
      </c>
      <c r="I147" s="14">
        <f t="shared" si="14"/>
        <v>49.183999999999997</v>
      </c>
      <c r="J147" s="14">
        <f t="shared" si="15"/>
        <v>16</v>
      </c>
      <c r="K147" s="14">
        <v>35</v>
      </c>
      <c r="L147" s="14">
        <f t="shared" si="16"/>
        <v>346.10399999999998</v>
      </c>
    </row>
    <row r="148" spans="1:12" s="5" customFormat="1" ht="15" customHeight="1">
      <c r="A148" s="11">
        <f t="shared" si="17"/>
        <v>145</v>
      </c>
      <c r="B148" s="12" t="s">
        <v>313</v>
      </c>
      <c r="C148" s="12" t="s">
        <v>324</v>
      </c>
      <c r="D148" s="13" t="s">
        <v>325</v>
      </c>
      <c r="E148" s="12" t="s">
        <v>10</v>
      </c>
      <c r="F148" s="12" t="s">
        <v>4</v>
      </c>
      <c r="G148" s="12">
        <v>2</v>
      </c>
      <c r="H148" s="12">
        <f>VLOOKUP(F148,'[1]ARISTO PHARMASEUTICALS'!$C$3:$D$47,2,FALSE)</f>
        <v>30.74</v>
      </c>
      <c r="I148" s="14">
        <f t="shared" si="14"/>
        <v>12.295999999999999</v>
      </c>
      <c r="J148" s="14">
        <f t="shared" si="15"/>
        <v>4</v>
      </c>
      <c r="K148" s="14">
        <v>35</v>
      </c>
      <c r="L148" s="14">
        <f t="shared" si="16"/>
        <v>112.776</v>
      </c>
    </row>
    <row r="149" spans="1:12" s="5" customFormat="1" ht="15" customHeight="1">
      <c r="A149" s="11">
        <f t="shared" si="17"/>
        <v>146</v>
      </c>
      <c r="B149" s="12" t="s">
        <v>313</v>
      </c>
      <c r="C149" s="12" t="s">
        <v>326</v>
      </c>
      <c r="D149" s="13" t="s">
        <v>327</v>
      </c>
      <c r="E149" s="12" t="s">
        <v>10</v>
      </c>
      <c r="F149" s="12" t="s">
        <v>4</v>
      </c>
      <c r="G149" s="12">
        <v>1</v>
      </c>
      <c r="H149" s="12">
        <f>VLOOKUP(F149,'[1]ARISTO PHARMASEUTICALS'!$C$3:$D$47,2,FALSE)</f>
        <v>30.74</v>
      </c>
      <c r="I149" s="14">
        <f t="shared" si="14"/>
        <v>6.1479999999999997</v>
      </c>
      <c r="J149" s="14">
        <f t="shared" si="15"/>
        <v>2</v>
      </c>
      <c r="K149" s="14">
        <v>35</v>
      </c>
      <c r="L149" s="14">
        <f t="shared" si="16"/>
        <v>73.888000000000005</v>
      </c>
    </row>
    <row r="150" spans="1:12" s="16" customFormat="1" ht="15" customHeight="1">
      <c r="A150" s="11">
        <f t="shared" si="17"/>
        <v>147</v>
      </c>
      <c r="B150" s="12" t="s">
        <v>328</v>
      </c>
      <c r="C150" s="12" t="s">
        <v>329</v>
      </c>
      <c r="D150" s="13" t="s">
        <v>330</v>
      </c>
      <c r="E150" s="12" t="s">
        <v>10</v>
      </c>
      <c r="F150" s="12" t="s">
        <v>0</v>
      </c>
      <c r="G150" s="12">
        <v>2</v>
      </c>
      <c r="H150" s="12">
        <f>VLOOKUP(F150,'[1]ARISTO PHARMASEUTICALS'!$C$3:$D$47,2,FALSE)</f>
        <v>23.95</v>
      </c>
      <c r="I150" s="14">
        <f t="shared" si="14"/>
        <v>9.58</v>
      </c>
      <c r="J150" s="14">
        <f t="shared" si="15"/>
        <v>4</v>
      </c>
      <c r="K150" s="14">
        <v>35</v>
      </c>
      <c r="L150" s="14">
        <f t="shared" si="16"/>
        <v>96.47999999999999</v>
      </c>
    </row>
    <row r="151" spans="1:12" s="16" customFormat="1" ht="15" customHeight="1">
      <c r="A151" s="11">
        <f t="shared" si="17"/>
        <v>148</v>
      </c>
      <c r="B151" s="12" t="s">
        <v>328</v>
      </c>
      <c r="C151" s="12" t="s">
        <v>331</v>
      </c>
      <c r="D151" s="13" t="s">
        <v>332</v>
      </c>
      <c r="E151" s="12" t="s">
        <v>10</v>
      </c>
      <c r="F151" s="12" t="s">
        <v>0</v>
      </c>
      <c r="G151" s="12">
        <v>1</v>
      </c>
      <c r="H151" s="12">
        <f>VLOOKUP(F151,'[1]ARISTO PHARMASEUTICALS'!$C$3:$D$47,2,FALSE)</f>
        <v>23.95</v>
      </c>
      <c r="I151" s="14">
        <f t="shared" si="14"/>
        <v>4.79</v>
      </c>
      <c r="J151" s="14">
        <f t="shared" si="15"/>
        <v>2</v>
      </c>
      <c r="K151" s="14">
        <v>35</v>
      </c>
      <c r="L151" s="14">
        <f t="shared" si="16"/>
        <v>65.739999999999995</v>
      </c>
    </row>
    <row r="152" spans="1:12" s="16" customFormat="1" ht="15" customHeight="1">
      <c r="A152" s="11">
        <f t="shared" si="17"/>
        <v>149</v>
      </c>
      <c r="B152" s="12" t="s">
        <v>328</v>
      </c>
      <c r="C152" s="12" t="s">
        <v>333</v>
      </c>
      <c r="D152" s="13" t="s">
        <v>334</v>
      </c>
      <c r="E152" s="12" t="s">
        <v>10</v>
      </c>
      <c r="F152" s="12" t="s">
        <v>0</v>
      </c>
      <c r="G152" s="12">
        <v>5</v>
      </c>
      <c r="H152" s="12">
        <f>VLOOKUP(F152,'[1]ARISTO PHARMASEUTICALS'!$C$3:$D$47,2,FALSE)</f>
        <v>23.95</v>
      </c>
      <c r="I152" s="14">
        <f t="shared" si="14"/>
        <v>23.950000000000003</v>
      </c>
      <c r="J152" s="14">
        <f t="shared" si="15"/>
        <v>10</v>
      </c>
      <c r="K152" s="14">
        <v>35</v>
      </c>
      <c r="L152" s="14">
        <f t="shared" si="16"/>
        <v>188.7</v>
      </c>
    </row>
    <row r="153" spans="1:12" s="16" customFormat="1" ht="15" customHeight="1">
      <c r="A153" s="11">
        <f t="shared" si="17"/>
        <v>150</v>
      </c>
      <c r="B153" s="12" t="s">
        <v>328</v>
      </c>
      <c r="C153" s="12" t="s">
        <v>335</v>
      </c>
      <c r="D153" s="13" t="s">
        <v>336</v>
      </c>
      <c r="E153" s="12" t="s">
        <v>10</v>
      </c>
      <c r="F153" s="12" t="s">
        <v>0</v>
      </c>
      <c r="G153" s="12">
        <v>1</v>
      </c>
      <c r="H153" s="12">
        <f>VLOOKUP(F153,'[1]ARISTO PHARMASEUTICALS'!$C$3:$D$47,2,FALSE)</f>
        <v>23.95</v>
      </c>
      <c r="I153" s="14">
        <f t="shared" si="14"/>
        <v>4.79</v>
      </c>
      <c r="J153" s="14">
        <f t="shared" si="15"/>
        <v>2</v>
      </c>
      <c r="K153" s="14">
        <v>35</v>
      </c>
      <c r="L153" s="14">
        <f t="shared" si="16"/>
        <v>65.739999999999995</v>
      </c>
    </row>
    <row r="154" spans="1:12" s="16" customFormat="1" ht="15" customHeight="1">
      <c r="A154" s="11">
        <f t="shared" si="17"/>
        <v>151</v>
      </c>
      <c r="B154" s="12" t="s">
        <v>328</v>
      </c>
      <c r="C154" s="12" t="s">
        <v>337</v>
      </c>
      <c r="D154" s="13" t="s">
        <v>338</v>
      </c>
      <c r="E154" s="12" t="s">
        <v>10</v>
      </c>
      <c r="F154" s="12" t="s">
        <v>0</v>
      </c>
      <c r="G154" s="12">
        <v>3</v>
      </c>
      <c r="H154" s="12">
        <f>VLOOKUP(F154,'[1]ARISTO PHARMASEUTICALS'!$C$3:$D$47,2,FALSE)</f>
        <v>23.95</v>
      </c>
      <c r="I154" s="14">
        <f t="shared" si="14"/>
        <v>14.37</v>
      </c>
      <c r="J154" s="14">
        <f t="shared" si="15"/>
        <v>6</v>
      </c>
      <c r="K154" s="14">
        <v>35</v>
      </c>
      <c r="L154" s="14">
        <f t="shared" si="16"/>
        <v>127.22</v>
      </c>
    </row>
    <row r="155" spans="1:12" s="16" customFormat="1" ht="15" customHeight="1">
      <c r="A155" s="11">
        <f t="shared" si="17"/>
        <v>152</v>
      </c>
      <c r="B155" s="12" t="s">
        <v>328</v>
      </c>
      <c r="C155" s="12" t="s">
        <v>339</v>
      </c>
      <c r="D155" s="13" t="s">
        <v>340</v>
      </c>
      <c r="E155" s="12" t="s">
        <v>10</v>
      </c>
      <c r="F155" s="12" t="s">
        <v>0</v>
      </c>
      <c r="G155" s="12">
        <v>7</v>
      </c>
      <c r="H155" s="12">
        <f>VLOOKUP(F155,'[1]ARISTO PHARMASEUTICALS'!$C$3:$D$47,2,FALSE)</f>
        <v>23.95</v>
      </c>
      <c r="I155" s="14">
        <f t="shared" si="14"/>
        <v>33.53</v>
      </c>
      <c r="J155" s="14">
        <f t="shared" si="15"/>
        <v>14</v>
      </c>
      <c r="K155" s="14">
        <v>35</v>
      </c>
      <c r="L155" s="14">
        <f t="shared" si="16"/>
        <v>250.18</v>
      </c>
    </row>
    <row r="156" spans="1:12" s="16" customFormat="1" ht="15" customHeight="1">
      <c r="A156" s="11">
        <f t="shared" si="17"/>
        <v>153</v>
      </c>
      <c r="B156" s="12" t="s">
        <v>328</v>
      </c>
      <c r="C156" s="12" t="s">
        <v>341</v>
      </c>
      <c r="D156" s="13" t="s">
        <v>342</v>
      </c>
      <c r="E156" s="12" t="s">
        <v>10</v>
      </c>
      <c r="F156" s="12" t="s">
        <v>0</v>
      </c>
      <c r="G156" s="12">
        <v>8</v>
      </c>
      <c r="H156" s="12">
        <f>VLOOKUP(F156,'[1]ARISTO PHARMASEUTICALS'!$C$3:$D$47,2,FALSE)</f>
        <v>23.95</v>
      </c>
      <c r="I156" s="14">
        <f t="shared" si="14"/>
        <v>38.32</v>
      </c>
      <c r="J156" s="14">
        <f t="shared" si="15"/>
        <v>16</v>
      </c>
      <c r="K156" s="14">
        <v>35</v>
      </c>
      <c r="L156" s="14">
        <f t="shared" si="16"/>
        <v>280.91999999999996</v>
      </c>
    </row>
    <row r="157" spans="1:12" s="16" customFormat="1" ht="15" customHeight="1">
      <c r="A157" s="11">
        <f t="shared" si="17"/>
        <v>154</v>
      </c>
      <c r="B157" s="12" t="s">
        <v>328</v>
      </c>
      <c r="C157" s="12" t="s">
        <v>343</v>
      </c>
      <c r="D157" s="13" t="s">
        <v>344</v>
      </c>
      <c r="E157" s="12" t="s">
        <v>10</v>
      </c>
      <c r="F157" s="12" t="s">
        <v>0</v>
      </c>
      <c r="G157" s="12">
        <v>30</v>
      </c>
      <c r="H157" s="12">
        <f>VLOOKUP(F157,'[1]ARISTO PHARMASEUTICALS'!$C$3:$D$47,2,FALSE)</f>
        <v>23.95</v>
      </c>
      <c r="I157" s="14">
        <f t="shared" si="14"/>
        <v>143.70000000000002</v>
      </c>
      <c r="J157" s="14">
        <f t="shared" si="15"/>
        <v>60</v>
      </c>
      <c r="K157" s="14">
        <v>35</v>
      </c>
      <c r="L157" s="14">
        <f t="shared" si="16"/>
        <v>957.2</v>
      </c>
    </row>
    <row r="158" spans="1:12" s="16" customFormat="1" ht="15" customHeight="1">
      <c r="A158" s="11">
        <f t="shared" si="17"/>
        <v>155</v>
      </c>
      <c r="B158" s="12" t="s">
        <v>328</v>
      </c>
      <c r="C158" s="12" t="s">
        <v>345</v>
      </c>
      <c r="D158" s="13" t="s">
        <v>346</v>
      </c>
      <c r="E158" s="12" t="s">
        <v>10</v>
      </c>
      <c r="F158" s="12" t="s">
        <v>0</v>
      </c>
      <c r="G158" s="12">
        <v>9</v>
      </c>
      <c r="H158" s="12">
        <f>VLOOKUP(F158,'[1]ARISTO PHARMASEUTICALS'!$C$3:$D$47,2,FALSE)</f>
        <v>23.95</v>
      </c>
      <c r="I158" s="14">
        <f t="shared" si="14"/>
        <v>43.11</v>
      </c>
      <c r="J158" s="14">
        <f t="shared" si="15"/>
        <v>18</v>
      </c>
      <c r="K158" s="14">
        <v>35</v>
      </c>
      <c r="L158" s="14">
        <f t="shared" si="16"/>
        <v>311.65999999999997</v>
      </c>
    </row>
    <row r="159" spans="1:12" s="16" customFormat="1" ht="15" customHeight="1">
      <c r="A159" s="11">
        <f t="shared" si="17"/>
        <v>156</v>
      </c>
      <c r="B159" s="12" t="s">
        <v>328</v>
      </c>
      <c r="C159" s="12" t="s">
        <v>347</v>
      </c>
      <c r="D159" s="13" t="s">
        <v>348</v>
      </c>
      <c r="E159" s="12" t="s">
        <v>10</v>
      </c>
      <c r="F159" s="12" t="s">
        <v>0</v>
      </c>
      <c r="G159" s="12">
        <v>8</v>
      </c>
      <c r="H159" s="12">
        <f>VLOOKUP(F159,'[1]ARISTO PHARMASEUTICALS'!$C$3:$D$47,2,FALSE)</f>
        <v>23.95</v>
      </c>
      <c r="I159" s="14">
        <f t="shared" si="14"/>
        <v>38.32</v>
      </c>
      <c r="J159" s="14">
        <f t="shared" si="15"/>
        <v>16</v>
      </c>
      <c r="K159" s="14">
        <v>35</v>
      </c>
      <c r="L159" s="14">
        <f t="shared" si="16"/>
        <v>280.91999999999996</v>
      </c>
    </row>
    <row r="160" spans="1:12" s="16" customFormat="1" ht="15" customHeight="1">
      <c r="A160" s="11">
        <f t="shared" si="17"/>
        <v>157</v>
      </c>
      <c r="B160" s="12" t="s">
        <v>328</v>
      </c>
      <c r="C160" s="12" t="s">
        <v>349</v>
      </c>
      <c r="D160" s="13" t="s">
        <v>350</v>
      </c>
      <c r="E160" s="12" t="s">
        <v>10</v>
      </c>
      <c r="F160" s="12" t="s">
        <v>3</v>
      </c>
      <c r="G160" s="12">
        <v>3</v>
      </c>
      <c r="H160" s="12">
        <f>VLOOKUP(F160,'[1]ARISTO PHARMASEUTICALS'!$C$3:$D$47,2,FALSE)</f>
        <v>23.95</v>
      </c>
      <c r="I160" s="14">
        <f t="shared" si="14"/>
        <v>14.37</v>
      </c>
      <c r="J160" s="14">
        <f t="shared" si="15"/>
        <v>6</v>
      </c>
      <c r="K160" s="14">
        <v>35</v>
      </c>
      <c r="L160" s="14">
        <f t="shared" si="16"/>
        <v>127.22</v>
      </c>
    </row>
    <row r="161" spans="1:12" s="16" customFormat="1" ht="15" customHeight="1">
      <c r="A161" s="11">
        <f t="shared" si="17"/>
        <v>158</v>
      </c>
      <c r="B161" s="12" t="s">
        <v>328</v>
      </c>
      <c r="C161" s="12" t="s">
        <v>351</v>
      </c>
      <c r="D161" s="13" t="s">
        <v>352</v>
      </c>
      <c r="E161" s="12" t="s">
        <v>10</v>
      </c>
      <c r="F161" s="12" t="s">
        <v>3</v>
      </c>
      <c r="G161" s="12">
        <v>6</v>
      </c>
      <c r="H161" s="12">
        <f>VLOOKUP(F161,'[1]ARISTO PHARMASEUTICALS'!$C$3:$D$47,2,FALSE)</f>
        <v>23.95</v>
      </c>
      <c r="I161" s="14">
        <f t="shared" si="14"/>
        <v>28.74</v>
      </c>
      <c r="J161" s="14">
        <f t="shared" si="15"/>
        <v>12</v>
      </c>
      <c r="K161" s="14">
        <v>35</v>
      </c>
      <c r="L161" s="14">
        <f t="shared" si="16"/>
        <v>219.44</v>
      </c>
    </row>
    <row r="162" spans="1:12" s="16" customFormat="1" ht="15" customHeight="1">
      <c r="A162" s="11">
        <f t="shared" si="17"/>
        <v>159</v>
      </c>
      <c r="B162" s="12" t="s">
        <v>328</v>
      </c>
      <c r="C162" s="12" t="s">
        <v>353</v>
      </c>
      <c r="D162" s="13" t="s">
        <v>354</v>
      </c>
      <c r="E162" s="12" t="s">
        <v>10</v>
      </c>
      <c r="F162" s="12" t="s">
        <v>3</v>
      </c>
      <c r="G162" s="12">
        <v>21</v>
      </c>
      <c r="H162" s="12">
        <f>VLOOKUP(F162,'[1]ARISTO PHARMASEUTICALS'!$C$3:$D$47,2,FALSE)</f>
        <v>23.95</v>
      </c>
      <c r="I162" s="14">
        <f t="shared" si="14"/>
        <v>100.59</v>
      </c>
      <c r="J162" s="14">
        <f t="shared" si="15"/>
        <v>42</v>
      </c>
      <c r="K162" s="14">
        <v>35</v>
      </c>
      <c r="L162" s="14">
        <f t="shared" si="16"/>
        <v>680.54</v>
      </c>
    </row>
    <row r="163" spans="1:12" s="16" customFormat="1" ht="15" customHeight="1">
      <c r="A163" s="11">
        <f t="shared" si="17"/>
        <v>160</v>
      </c>
      <c r="B163" s="12" t="s">
        <v>328</v>
      </c>
      <c r="C163" s="12" t="s">
        <v>355</v>
      </c>
      <c r="D163" s="13" t="s">
        <v>356</v>
      </c>
      <c r="E163" s="12" t="s">
        <v>10</v>
      </c>
      <c r="F163" s="12" t="s">
        <v>3</v>
      </c>
      <c r="G163" s="12">
        <v>2</v>
      </c>
      <c r="H163" s="12">
        <f>VLOOKUP(F163,'[1]ARISTO PHARMASEUTICALS'!$C$3:$D$47,2,FALSE)</f>
        <v>23.95</v>
      </c>
      <c r="I163" s="14">
        <f t="shared" si="14"/>
        <v>9.58</v>
      </c>
      <c r="J163" s="14">
        <f t="shared" si="15"/>
        <v>4</v>
      </c>
      <c r="K163" s="14">
        <v>35</v>
      </c>
      <c r="L163" s="14">
        <f t="shared" si="16"/>
        <v>96.47999999999999</v>
      </c>
    </row>
    <row r="164" spans="1:12" s="16" customFormat="1" ht="15" customHeight="1">
      <c r="A164" s="11">
        <f t="shared" si="17"/>
        <v>161</v>
      </c>
      <c r="B164" s="12" t="s">
        <v>328</v>
      </c>
      <c r="C164" s="12" t="s">
        <v>357</v>
      </c>
      <c r="D164" s="13" t="s">
        <v>358</v>
      </c>
      <c r="E164" s="12" t="s">
        <v>10</v>
      </c>
      <c r="F164" s="12" t="s">
        <v>3</v>
      </c>
      <c r="G164" s="12">
        <v>4</v>
      </c>
      <c r="H164" s="12">
        <f>VLOOKUP(F164,'[1]ARISTO PHARMASEUTICALS'!$C$3:$D$47,2,FALSE)</f>
        <v>23.95</v>
      </c>
      <c r="I164" s="14">
        <f t="shared" ref="I164:I195" si="18">G164*H164*20%</f>
        <v>19.16</v>
      </c>
      <c r="J164" s="14">
        <f t="shared" si="15"/>
        <v>8</v>
      </c>
      <c r="K164" s="14">
        <v>35</v>
      </c>
      <c r="L164" s="14">
        <f t="shared" ref="L164:L195" si="19">G164*H164+I164+J164+K164</f>
        <v>157.95999999999998</v>
      </c>
    </row>
    <row r="165" spans="1:12" ht="15" customHeight="1">
      <c r="A165" s="17" t="s">
        <v>359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4">
        <f>ROUND(SUM(L4:L164),0)</f>
        <v>40273</v>
      </c>
    </row>
    <row r="166" spans="1:12">
      <c r="A166" s="8"/>
      <c r="B166" s="9"/>
      <c r="C166" s="9"/>
      <c r="D166" s="9"/>
      <c r="E166" s="9"/>
      <c r="F166" s="9"/>
      <c r="G166" s="6">
        <f>SUM(G4:G164)</f>
        <v>980</v>
      </c>
      <c r="H166" s="9"/>
      <c r="I166" s="10"/>
      <c r="J166" s="10"/>
      <c r="K166" s="10"/>
      <c r="L166" s="10"/>
    </row>
    <row r="167" spans="1:12" ht="33.75" customHeight="1">
      <c r="A167" s="18" t="s">
        <v>21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20"/>
    </row>
    <row r="168" spans="1:12" ht="33.75" customHeight="1">
      <c r="A168" s="21" t="s">
        <v>14</v>
      </c>
      <c r="B168" s="21"/>
      <c r="C168" s="21"/>
      <c r="D168" s="21"/>
      <c r="E168" s="21"/>
      <c r="F168" s="21"/>
      <c r="G168" s="21"/>
      <c r="H168" s="21"/>
      <c r="I168" s="22"/>
      <c r="J168" s="22"/>
      <c r="K168" s="22"/>
      <c r="L168" s="22"/>
    </row>
  </sheetData>
  <sortState ref="B4:L151">
    <sortCondition ref="B4:B151"/>
    <sortCondition ref="C4:C151"/>
  </sortState>
  <mergeCells count="7">
    <mergeCell ref="A165:K165"/>
    <mergeCell ref="A167:L167"/>
    <mergeCell ref="A168:L168"/>
    <mergeCell ref="H2:L2"/>
    <mergeCell ref="H1:L1"/>
    <mergeCell ref="A1:G1"/>
    <mergeCell ref="A2:G2"/>
  </mergeCells>
  <pageMargins left="0.31" right="0.23622047244094491" top="0.59055118110236227" bottom="0.74803149606299213" header="0.31496062992125984" footer="0.3937007874015748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2024-09-07T07:54:07Z</cp:lastPrinted>
  <dcterms:created xsi:type="dcterms:W3CDTF">2024-03-04T11:49:54Z</dcterms:created>
  <dcterms:modified xsi:type="dcterms:W3CDTF">2024-09-07T10:06:30Z</dcterms:modified>
</cp:coreProperties>
</file>