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Sheet1!$A$7:$M$31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29" i="1" l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J8" i="1"/>
  <c r="I8" i="1"/>
  <c r="H8" i="1"/>
  <c r="L9" i="1" l="1"/>
  <c r="L11" i="1"/>
  <c r="L13" i="1"/>
  <c r="L15" i="1"/>
  <c r="L17" i="1"/>
  <c r="L19" i="1"/>
  <c r="L21" i="1"/>
  <c r="L25" i="1"/>
  <c r="L16" i="1"/>
  <c r="L8" i="1"/>
  <c r="L23" i="1"/>
  <c r="L27" i="1" l="1"/>
</calcChain>
</file>

<file path=xl/sharedStrings.xml><?xml version="1.0" encoding="utf-8"?>
<sst xmlns="http://schemas.openxmlformats.org/spreadsheetml/2006/main" count="143" uniqueCount="107">
  <si>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</si>
  <si>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</si>
  <si>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</si>
  <si>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</si>
  <si>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</si>
  <si>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</si>
  <si>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</si>
  <si>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</si>
  <si>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</si>
  <si>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</si>
  <si>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</si>
  <si>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</si>
  <si>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</si>
  <si>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</si>
  <si>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</si>
  <si>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</si>
  <si>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</si>
  <si>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</si>
  <si>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</si>
  <si>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</si>
  <si>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</si>
  <si>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</si>
  <si>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INV. NO.</t>
  </si>
  <si>
    <t>Thanking You…</t>
  </si>
  <si>
    <t>CTC</t>
  </si>
  <si>
    <t>JAJPUR ROAD</t>
  </si>
  <si>
    <t>SAHOO ENTERPRISES</t>
  </si>
  <si>
    <t>BALASORE</t>
  </si>
  <si>
    <t>KARNANI AGENCY</t>
  </si>
  <si>
    <t>KENDRAPARA</t>
  </si>
  <si>
    <t>NAUGAON</t>
  </si>
  <si>
    <t>DURGA AGENCY</t>
  </si>
  <si>
    <t>MONTH   : JULY, 2024.</t>
  </si>
  <si>
    <t>INVOICE DATE : 06/08/2024</t>
  </si>
  <si>
    <t>Kindly, verify &amp; confirm within 7 days, else GST will be filed by 20th AUG, 2024.
GST to be paid by Consignor under Reverse Charge Mechanism(RCM) as per GST.</t>
  </si>
  <si>
    <t>ANNAPURNA TRADERS</t>
  </si>
  <si>
    <t>26/7/2024</t>
  </si>
  <si>
    <t>PL/JA/09270</t>
  </si>
  <si>
    <t>668</t>
  </si>
  <si>
    <t>PL/JA/09316</t>
  </si>
  <si>
    <t>00666</t>
  </si>
  <si>
    <t>BASUDEVPUR</t>
  </si>
  <si>
    <t>JAY JAGANNATH DISTRIBUTORS</t>
  </si>
  <si>
    <t>PL/JA/09339</t>
  </si>
  <si>
    <t>670</t>
  </si>
  <si>
    <t>JAJPUR TOWN</t>
  </si>
  <si>
    <t xml:space="preserve">BHAGABATI ENTERPRISES </t>
  </si>
  <si>
    <t>PL/JA/09372</t>
  </si>
  <si>
    <t>661</t>
  </si>
  <si>
    <t>BALIAPAL</t>
  </si>
  <si>
    <t>ABHINANDAN STORE</t>
  </si>
  <si>
    <t>PL/JA/09394</t>
  </si>
  <si>
    <t>667</t>
  </si>
  <si>
    <t>BARIPADA</t>
  </si>
  <si>
    <t>MAA JAGADHATRI ENTERPRISES</t>
  </si>
  <si>
    <t>27/7/2024</t>
  </si>
  <si>
    <t>PL/JA/09292</t>
  </si>
  <si>
    <t>00665</t>
  </si>
  <si>
    <t>BALUGAON</t>
  </si>
  <si>
    <t>JYOTI TRADERS</t>
  </si>
  <si>
    <t>PL/JA/09363</t>
  </si>
  <si>
    <t>00679</t>
  </si>
  <si>
    <t>DASARATHPUR</t>
  </si>
  <si>
    <t>MALATI PUJA BHANDAR</t>
  </si>
  <si>
    <t>PL/JA/09369</t>
  </si>
  <si>
    <t>677</t>
  </si>
  <si>
    <t>SAINATH AGENCY</t>
  </si>
  <si>
    <t>29/7/2024</t>
  </si>
  <si>
    <t>PL/JA/09534</t>
  </si>
  <si>
    <t>687</t>
  </si>
  <si>
    <t>PURI</t>
  </si>
  <si>
    <t>DEVJYOTI ASSOCIATES</t>
  </si>
  <si>
    <t>PL/JA/09537</t>
  </si>
  <si>
    <t>686</t>
  </si>
  <si>
    <t>AMARESWAR</t>
  </si>
  <si>
    <t>NILACHAL MARKETING</t>
  </si>
  <si>
    <t>PL/JA/09540</t>
  </si>
  <si>
    <t>692</t>
  </si>
  <si>
    <t>30/7/2024</t>
  </si>
  <si>
    <t>PL/JA/09785</t>
  </si>
  <si>
    <t>0697</t>
  </si>
  <si>
    <t>DUBURI</t>
  </si>
  <si>
    <t>SARTHAK AGENCY</t>
  </si>
  <si>
    <t>PL/JA/10239</t>
  </si>
  <si>
    <t>696</t>
  </si>
  <si>
    <t>ICHHAPUR ATHAGARH</t>
  </si>
  <si>
    <t>GAYATRI PUJA BHANDAR</t>
  </si>
  <si>
    <t>31/7/2024</t>
  </si>
  <si>
    <t>PL/JA/09657</t>
  </si>
  <si>
    <t>717</t>
  </si>
  <si>
    <t>PL/JA/09787</t>
  </si>
  <si>
    <t>725</t>
  </si>
  <si>
    <t>KEONJHAR</t>
  </si>
  <si>
    <t>GOPINATH TRADERS</t>
  </si>
  <si>
    <t>PL/JA/09860</t>
  </si>
  <si>
    <t>0746</t>
  </si>
  <si>
    <t>SAI DISTRIBUTORS</t>
  </si>
  <si>
    <t>PL/JA/09992</t>
  </si>
  <si>
    <t>691</t>
  </si>
  <si>
    <t>JALESWAR</t>
  </si>
  <si>
    <t>AGARWALLA AND SONS</t>
  </si>
  <si>
    <t>PL/JA/10128</t>
  </si>
  <si>
    <t>722</t>
  </si>
  <si>
    <t>PL/JA/10191</t>
  </si>
  <si>
    <t>400749</t>
  </si>
  <si>
    <t>(RUPEES TWENTY SIX THOUSAND TWO HUNDRED TWENTY FOUR ONLY)</t>
  </si>
  <si>
    <t>BILL NO :  14225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</si>
</sst>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2" fontId="1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19" zoomScale="145" zoomScaleNormal="145" workbookViewId="0">
      <selection activeCell="I31" sqref="I31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4.28515625" style="27" bestFit="1" customWidth="1"/>
    <col min="7" max="7" width="5.42578125" style="26" bestFit="1" customWidth="1"/>
    <col min="8" max="8" width="6.28515625" style="30" customWidth="1"/>
    <col min="9" max="9" width="6.7109375" style="30" customWidth="1"/>
    <col min="10" max="10" width="6.5703125" style="30" customWidth="1"/>
    <col min="11" max="11" width="6.42578125" style="30" bestFit="1" customWidth="1"/>
    <col min="12" max="12" width="9.140625" style="27" bestFit="1" customWidth="1"/>
    <col min="13" max="13" width="24.285156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32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106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33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A6" s="16"/>
      <c r="B6" s="17"/>
      <c r="F6" s="32"/>
      <c r="G6" s="41"/>
      <c r="H6" s="23"/>
      <c r="I6" s="23"/>
      <c r="J6" s="23"/>
      <c r="K6" s="23"/>
    </row>
    <row r="7" spans="1:13" s="31" customFormat="1" ht="14.45" customHeight="1">
      <c r="A7" s="50" t="s">
        <v>10</v>
      </c>
      <c r="B7" s="50" t="s">
        <v>11</v>
      </c>
      <c r="C7" s="50" t="s">
        <v>12</v>
      </c>
      <c r="D7" s="50" t="s">
        <v>22</v>
      </c>
      <c r="E7" s="50" t="s">
        <v>13</v>
      </c>
      <c r="F7" s="50" t="s">
        <v>14</v>
      </c>
      <c r="G7" s="50" t="s">
        <v>15</v>
      </c>
      <c r="H7" s="51" t="s">
        <v>16</v>
      </c>
      <c r="I7" s="51" t="s">
        <v>17</v>
      </c>
      <c r="J7" s="51" t="s">
        <v>18</v>
      </c>
      <c r="K7" s="51" t="s">
        <v>19</v>
      </c>
      <c r="L7" s="51" t="s">
        <v>20</v>
      </c>
      <c r="M7" s="50" t="s">
        <v>21</v>
      </c>
    </row>
    <row r="8" spans="1:13" s="31" customFormat="1" ht="14.45" customHeight="1">
      <c r="A8" s="44">
        <v>1</v>
      </c>
      <c r="B8" s="45" t="s">
        <v>36</v>
      </c>
      <c r="C8" s="45" t="s">
        <v>37</v>
      </c>
      <c r="D8" s="45" t="s">
        <v>38</v>
      </c>
      <c r="E8" s="48" t="s">
        <v>24</v>
      </c>
      <c r="F8" s="45" t="s">
        <v>27</v>
      </c>
      <c r="G8" s="45">
        <v>11</v>
      </c>
      <c r="H8" s="46">
        <f>VLOOKUP(F8,'[1]N RANGA RAO'!$C$4:$D$161,2,FALSE)</f>
        <v>56</v>
      </c>
      <c r="I8" s="46">
        <f t="shared" ref="I8:I26" si="0">G8*1</f>
        <v>11</v>
      </c>
      <c r="J8" s="46">
        <f>VLOOKUP(F8,'[1]N RANGA RAO'!$C$4:$G$156,5,FALSE)</f>
        <v>0</v>
      </c>
      <c r="K8" s="46">
        <v>30</v>
      </c>
      <c r="L8" s="46">
        <f t="shared" ref="L8:L26" si="1">G8*H8+I8+J8+K8</f>
        <v>657</v>
      </c>
      <c r="M8" s="45" t="s">
        <v>28</v>
      </c>
    </row>
    <row r="9" spans="1:13" s="31" customFormat="1" ht="14.45" customHeight="1">
      <c r="A9" s="44">
        <f>A8+1</f>
        <v>2</v>
      </c>
      <c r="B9" s="45" t="s">
        <v>36</v>
      </c>
      <c r="C9" s="45" t="s">
        <v>39</v>
      </c>
      <c r="D9" s="45" t="s">
        <v>40</v>
      </c>
      <c r="E9" s="48" t="s">
        <v>24</v>
      </c>
      <c r="F9" s="45" t="s">
        <v>41</v>
      </c>
      <c r="G9" s="45">
        <v>25</v>
      </c>
      <c r="H9" s="46">
        <f>VLOOKUP(F9,'[1]N RANGA RAO'!$C$4:$D$161,2,FALSE)</f>
        <v>66</v>
      </c>
      <c r="I9" s="46">
        <f t="shared" si="0"/>
        <v>25</v>
      </c>
      <c r="J9" s="46">
        <f>VLOOKUP(F9,'[1]N RANGA RAO'!$C$4:$G$156,5,FALSE)</f>
        <v>0</v>
      </c>
      <c r="K9" s="46">
        <v>30</v>
      </c>
      <c r="L9" s="46">
        <f t="shared" si="1"/>
        <v>1705</v>
      </c>
      <c r="M9" s="45" t="s">
        <v>42</v>
      </c>
    </row>
    <row r="10" spans="1:13" s="31" customFormat="1" ht="14.45" customHeight="1">
      <c r="A10" s="44">
        <f t="shared" ref="A10:A26" si="2">A9+1</f>
        <v>3</v>
      </c>
      <c r="B10" s="45" t="s">
        <v>36</v>
      </c>
      <c r="C10" s="45" t="s">
        <v>43</v>
      </c>
      <c r="D10" s="45" t="s">
        <v>44</v>
      </c>
      <c r="E10" s="48" t="s">
        <v>24</v>
      </c>
      <c r="F10" s="45" t="s">
        <v>45</v>
      </c>
      <c r="G10" s="45">
        <v>22</v>
      </c>
      <c r="H10" s="46">
        <f>VLOOKUP(F10,'[1]N RANGA RAO'!$C$4:$D$161,2,FALSE)</f>
        <v>49</v>
      </c>
      <c r="I10" s="46">
        <f t="shared" si="0"/>
        <v>22</v>
      </c>
      <c r="J10" s="46">
        <f>VLOOKUP(F10,'[1]N RANGA RAO'!$C$4:$G$156,5,FALSE)</f>
        <v>0</v>
      </c>
      <c r="K10" s="46">
        <v>30</v>
      </c>
      <c r="L10" s="46">
        <f t="shared" si="1"/>
        <v>1130</v>
      </c>
      <c r="M10" s="48" t="s">
        <v>46</v>
      </c>
    </row>
    <row r="11" spans="1:13" s="31" customFormat="1" ht="14.45" customHeight="1">
      <c r="A11" s="44">
        <f t="shared" si="2"/>
        <v>4</v>
      </c>
      <c r="B11" s="45" t="s">
        <v>36</v>
      </c>
      <c r="C11" s="45" t="s">
        <v>47</v>
      </c>
      <c r="D11" s="45" t="s">
        <v>48</v>
      </c>
      <c r="E11" s="48" t="s">
        <v>24</v>
      </c>
      <c r="F11" s="45" t="s">
        <v>49</v>
      </c>
      <c r="G11" s="45">
        <v>10</v>
      </c>
      <c r="H11" s="46">
        <f>VLOOKUP(F11,'[1]N RANGA RAO'!$C$4:$D$161,2,FALSE)</f>
        <v>72</v>
      </c>
      <c r="I11" s="46">
        <f t="shared" si="0"/>
        <v>10</v>
      </c>
      <c r="J11" s="46">
        <f>VLOOKUP(F11,'[1]N RANGA RAO'!$C$4:$G$156,5,FALSE)</f>
        <v>0</v>
      </c>
      <c r="K11" s="46">
        <v>30</v>
      </c>
      <c r="L11" s="46">
        <f t="shared" si="1"/>
        <v>760</v>
      </c>
      <c r="M11" s="45" t="s">
        <v>50</v>
      </c>
    </row>
    <row r="12" spans="1:13" s="31" customFormat="1" ht="14.45" customHeight="1">
      <c r="A12" s="44">
        <f t="shared" si="2"/>
        <v>5</v>
      </c>
      <c r="B12" s="45" t="s">
        <v>36</v>
      </c>
      <c r="C12" s="45" t="s">
        <v>51</v>
      </c>
      <c r="D12" s="45" t="s">
        <v>52</v>
      </c>
      <c r="E12" s="48" t="s">
        <v>24</v>
      </c>
      <c r="F12" s="45" t="s">
        <v>53</v>
      </c>
      <c r="G12" s="45">
        <v>7</v>
      </c>
      <c r="H12" s="46">
        <f>VLOOKUP(F12,'[1]N RANGA RAO'!$C$4:$D$161,2,FALSE)</f>
        <v>56</v>
      </c>
      <c r="I12" s="46">
        <f t="shared" si="0"/>
        <v>7</v>
      </c>
      <c r="J12" s="46">
        <f>VLOOKUP(F12,'[1]N RANGA RAO'!$C$4:$G$156,5,FALSE)</f>
        <v>0</v>
      </c>
      <c r="K12" s="46">
        <v>30</v>
      </c>
      <c r="L12" s="46">
        <f t="shared" si="1"/>
        <v>429</v>
      </c>
      <c r="M12" s="45" t="s">
        <v>54</v>
      </c>
    </row>
    <row r="13" spans="1:13" s="31" customFormat="1" ht="14.45" customHeight="1">
      <c r="A13" s="44">
        <f t="shared" si="2"/>
        <v>6</v>
      </c>
      <c r="B13" s="45" t="s">
        <v>55</v>
      </c>
      <c r="C13" s="45" t="s">
        <v>56</v>
      </c>
      <c r="D13" s="45" t="s">
        <v>57</v>
      </c>
      <c r="E13" s="48" t="s">
        <v>24</v>
      </c>
      <c r="F13" s="45" t="s">
        <v>58</v>
      </c>
      <c r="G13" s="45">
        <v>15</v>
      </c>
      <c r="H13" s="46">
        <f>VLOOKUP(F13,'[1]N RANGA RAO'!$C$4:$D$161,2,FALSE)</f>
        <v>60</v>
      </c>
      <c r="I13" s="46">
        <f t="shared" si="0"/>
        <v>15</v>
      </c>
      <c r="J13" s="46">
        <f>VLOOKUP(F13,'[1]N RANGA RAO'!$C$4:$G$156,5,FALSE)</f>
        <v>0</v>
      </c>
      <c r="K13" s="46">
        <v>30</v>
      </c>
      <c r="L13" s="46">
        <f t="shared" si="1"/>
        <v>945</v>
      </c>
      <c r="M13" s="45" t="s">
        <v>59</v>
      </c>
    </row>
    <row r="14" spans="1:13" s="31" customFormat="1" ht="14.45" customHeight="1">
      <c r="A14" s="44">
        <f t="shared" si="2"/>
        <v>7</v>
      </c>
      <c r="B14" s="45" t="s">
        <v>55</v>
      </c>
      <c r="C14" s="45" t="s">
        <v>60</v>
      </c>
      <c r="D14" s="45" t="s">
        <v>61</v>
      </c>
      <c r="E14" s="48" t="s">
        <v>24</v>
      </c>
      <c r="F14" s="45" t="s">
        <v>62</v>
      </c>
      <c r="G14" s="45">
        <v>11</v>
      </c>
      <c r="H14" s="46">
        <f>VLOOKUP(F14,'[1]N RANGA RAO'!$C$4:$D$161,2,FALSE)</f>
        <v>60</v>
      </c>
      <c r="I14" s="46">
        <f t="shared" si="0"/>
        <v>11</v>
      </c>
      <c r="J14" s="46">
        <f>VLOOKUP(F14,'[1]N RANGA RAO'!$C$4:$G$156,5,FALSE)</f>
        <v>0</v>
      </c>
      <c r="K14" s="46">
        <v>30</v>
      </c>
      <c r="L14" s="46">
        <f t="shared" si="1"/>
        <v>701</v>
      </c>
      <c r="M14" s="45" t="s">
        <v>63</v>
      </c>
    </row>
    <row r="15" spans="1:13" s="31" customFormat="1" ht="14.45" customHeight="1">
      <c r="A15" s="44">
        <f t="shared" si="2"/>
        <v>8</v>
      </c>
      <c r="B15" s="45" t="s">
        <v>55</v>
      </c>
      <c r="C15" s="45" t="s">
        <v>64</v>
      </c>
      <c r="D15" s="45" t="s">
        <v>65</v>
      </c>
      <c r="E15" s="48" t="s">
        <v>24</v>
      </c>
      <c r="F15" s="45" t="s">
        <v>29</v>
      </c>
      <c r="G15" s="45">
        <v>17</v>
      </c>
      <c r="H15" s="46">
        <f>VLOOKUP(F15,'[1]N RANGA RAO'!$C$4:$D$161,2,FALSE)</f>
        <v>49</v>
      </c>
      <c r="I15" s="46">
        <f t="shared" si="0"/>
        <v>17</v>
      </c>
      <c r="J15" s="46">
        <f>VLOOKUP(F15,'[1]N RANGA RAO'!$C$4:$G$156,5,FALSE)</f>
        <v>0</v>
      </c>
      <c r="K15" s="46">
        <v>30</v>
      </c>
      <c r="L15" s="46">
        <f t="shared" si="1"/>
        <v>880</v>
      </c>
      <c r="M15" s="45" t="s">
        <v>66</v>
      </c>
    </row>
    <row r="16" spans="1:13" s="31" customFormat="1" ht="14.45" customHeight="1">
      <c r="A16" s="44">
        <f t="shared" si="2"/>
        <v>9</v>
      </c>
      <c r="B16" s="45" t="s">
        <v>67</v>
      </c>
      <c r="C16" s="45" t="s">
        <v>68</v>
      </c>
      <c r="D16" s="45" t="s">
        <v>69</v>
      </c>
      <c r="E16" s="48" t="s">
        <v>24</v>
      </c>
      <c r="F16" s="45" t="s">
        <v>70</v>
      </c>
      <c r="G16" s="45">
        <v>9</v>
      </c>
      <c r="H16" s="46">
        <f>VLOOKUP(F16,'[1]N RANGA RAO'!$C$4:$D$161,2,FALSE)</f>
        <v>56</v>
      </c>
      <c r="I16" s="46">
        <f t="shared" si="0"/>
        <v>9</v>
      </c>
      <c r="J16" s="46">
        <f>VLOOKUP(F16,'[1]N RANGA RAO'!$C$4:$G$156,5,FALSE)</f>
        <v>0</v>
      </c>
      <c r="K16" s="46">
        <v>30</v>
      </c>
      <c r="L16" s="46">
        <f t="shared" si="1"/>
        <v>543</v>
      </c>
      <c r="M16" s="45" t="s">
        <v>71</v>
      </c>
    </row>
    <row r="17" spans="1:13" s="31" customFormat="1" ht="14.45" customHeight="1">
      <c r="A17" s="44">
        <f t="shared" si="2"/>
        <v>10</v>
      </c>
      <c r="B17" s="45" t="s">
        <v>67</v>
      </c>
      <c r="C17" s="45" t="s">
        <v>72</v>
      </c>
      <c r="D17" s="45" t="s">
        <v>73</v>
      </c>
      <c r="E17" s="48" t="s">
        <v>24</v>
      </c>
      <c r="F17" s="45" t="s">
        <v>74</v>
      </c>
      <c r="G17" s="45">
        <v>6</v>
      </c>
      <c r="H17" s="46">
        <f>VLOOKUP(F17,'[1]N RANGA RAO'!$C$4:$D$161,2,FALSE)</f>
        <v>63</v>
      </c>
      <c r="I17" s="46">
        <f t="shared" si="0"/>
        <v>6</v>
      </c>
      <c r="J17" s="46">
        <f>VLOOKUP(F17,'[1]N RANGA RAO'!$C$4:$G$156,5,FALSE)</f>
        <v>0</v>
      </c>
      <c r="K17" s="46">
        <v>30</v>
      </c>
      <c r="L17" s="46">
        <f t="shared" si="1"/>
        <v>414</v>
      </c>
      <c r="M17" s="45" t="s">
        <v>75</v>
      </c>
    </row>
    <row r="18" spans="1:13" s="31" customFormat="1" ht="14.45" customHeight="1">
      <c r="A18" s="44">
        <f t="shared" si="2"/>
        <v>11</v>
      </c>
      <c r="B18" s="45" t="s">
        <v>67</v>
      </c>
      <c r="C18" s="45" t="s">
        <v>76</v>
      </c>
      <c r="D18" s="45" t="s">
        <v>77</v>
      </c>
      <c r="E18" s="48" t="s">
        <v>24</v>
      </c>
      <c r="F18" s="45" t="s">
        <v>45</v>
      </c>
      <c r="G18" s="45">
        <v>7</v>
      </c>
      <c r="H18" s="46">
        <f>VLOOKUP(F18,'[1]N RANGA RAO'!$C$4:$D$161,2,FALSE)</f>
        <v>49</v>
      </c>
      <c r="I18" s="46">
        <f t="shared" si="0"/>
        <v>7</v>
      </c>
      <c r="J18" s="46">
        <f>VLOOKUP(F18,'[1]N RANGA RAO'!$C$4:$G$156,5,FALSE)</f>
        <v>0</v>
      </c>
      <c r="K18" s="46">
        <v>30</v>
      </c>
      <c r="L18" s="46">
        <f t="shared" si="1"/>
        <v>380</v>
      </c>
      <c r="M18" s="48" t="s">
        <v>46</v>
      </c>
    </row>
    <row r="19" spans="1:13" s="31" customFormat="1" ht="14.45" customHeight="1">
      <c r="A19" s="44">
        <f t="shared" si="2"/>
        <v>12</v>
      </c>
      <c r="B19" s="45" t="s">
        <v>78</v>
      </c>
      <c r="C19" s="45" t="s">
        <v>79</v>
      </c>
      <c r="D19" s="45" t="s">
        <v>80</v>
      </c>
      <c r="E19" s="48" t="s">
        <v>24</v>
      </c>
      <c r="F19" s="45" t="s">
        <v>81</v>
      </c>
      <c r="G19" s="45">
        <v>9</v>
      </c>
      <c r="H19" s="46">
        <f>VLOOKUP(F19,'[1]N RANGA RAO'!$C$4:$D$161,2,FALSE)</f>
        <v>63</v>
      </c>
      <c r="I19" s="46">
        <f t="shared" si="0"/>
        <v>9</v>
      </c>
      <c r="J19" s="46">
        <f>VLOOKUP(F19,'[1]N RANGA RAO'!$C$4:$G$156,5,FALSE)</f>
        <v>0</v>
      </c>
      <c r="K19" s="46">
        <v>30</v>
      </c>
      <c r="L19" s="46">
        <f t="shared" si="1"/>
        <v>606</v>
      </c>
      <c r="M19" s="45" t="s">
        <v>82</v>
      </c>
    </row>
    <row r="20" spans="1:13" s="31" customFormat="1" ht="30">
      <c r="A20" s="53">
        <f t="shared" si="2"/>
        <v>13</v>
      </c>
      <c r="B20" s="54" t="s">
        <v>78</v>
      </c>
      <c r="C20" s="54" t="s">
        <v>83</v>
      </c>
      <c r="D20" s="54" t="s">
        <v>84</v>
      </c>
      <c r="E20" s="55" t="s">
        <v>24</v>
      </c>
      <c r="F20" s="56" t="s">
        <v>85</v>
      </c>
      <c r="G20" s="54">
        <v>7</v>
      </c>
      <c r="H20" s="57">
        <f>VLOOKUP(F20,'[1]N RANGA RAO'!$C$4:$D$161,2,FALSE)</f>
        <v>67</v>
      </c>
      <c r="I20" s="57">
        <f t="shared" si="0"/>
        <v>7</v>
      </c>
      <c r="J20" s="57">
        <f>VLOOKUP(F20,'[1]N RANGA RAO'!$C$4:$G$156,5,FALSE)</f>
        <v>0</v>
      </c>
      <c r="K20" s="57">
        <v>30</v>
      </c>
      <c r="L20" s="57">
        <f t="shared" si="1"/>
        <v>506</v>
      </c>
      <c r="M20" s="54" t="s">
        <v>86</v>
      </c>
    </row>
    <row r="21" spans="1:13" s="31" customFormat="1" ht="14.45" customHeight="1">
      <c r="A21" s="44">
        <f t="shared" si="2"/>
        <v>14</v>
      </c>
      <c r="B21" s="45" t="s">
        <v>87</v>
      </c>
      <c r="C21" s="45" t="s">
        <v>88</v>
      </c>
      <c r="D21" s="45" t="s">
        <v>89</v>
      </c>
      <c r="E21" s="48" t="s">
        <v>24</v>
      </c>
      <c r="F21" s="45" t="s">
        <v>25</v>
      </c>
      <c r="G21" s="45">
        <v>13</v>
      </c>
      <c r="H21" s="46">
        <f>VLOOKUP(F21,'[1]N RANGA RAO'!$C$4:$D$161,2,FALSE)</f>
        <v>63</v>
      </c>
      <c r="I21" s="46">
        <f t="shared" si="0"/>
        <v>13</v>
      </c>
      <c r="J21" s="46">
        <f>VLOOKUP(F21,'[1]N RANGA RAO'!$C$4:$G$156,5,FALSE)</f>
        <v>0</v>
      </c>
      <c r="K21" s="46">
        <v>30</v>
      </c>
      <c r="L21" s="46">
        <f t="shared" si="1"/>
        <v>862</v>
      </c>
      <c r="M21" s="45" t="s">
        <v>26</v>
      </c>
    </row>
    <row r="22" spans="1:13" s="31" customFormat="1" ht="14.45" customHeight="1">
      <c r="A22" s="44">
        <f t="shared" si="2"/>
        <v>15</v>
      </c>
      <c r="B22" s="45" t="s">
        <v>87</v>
      </c>
      <c r="C22" s="45" t="s">
        <v>90</v>
      </c>
      <c r="D22" s="45" t="s">
        <v>91</v>
      </c>
      <c r="E22" s="48" t="s">
        <v>24</v>
      </c>
      <c r="F22" s="45" t="s">
        <v>92</v>
      </c>
      <c r="G22" s="45">
        <v>88</v>
      </c>
      <c r="H22" s="46">
        <f>VLOOKUP(F22,'[1]N RANGA RAO'!$C$4:$D$161,2,FALSE)</f>
        <v>61</v>
      </c>
      <c r="I22" s="46">
        <f t="shared" si="0"/>
        <v>88</v>
      </c>
      <c r="J22" s="46">
        <f>VLOOKUP(F22,'[1]N RANGA RAO'!$C$4:$G$156,5,FALSE)</f>
        <v>0</v>
      </c>
      <c r="K22" s="46">
        <v>30</v>
      </c>
      <c r="L22" s="46">
        <f t="shared" si="1"/>
        <v>5486</v>
      </c>
      <c r="M22" s="45" t="s">
        <v>93</v>
      </c>
    </row>
    <row r="23" spans="1:13" s="31" customFormat="1" ht="14.45" customHeight="1">
      <c r="A23" s="44">
        <f t="shared" si="2"/>
        <v>16</v>
      </c>
      <c r="B23" s="45" t="s">
        <v>87</v>
      </c>
      <c r="C23" s="45" t="s">
        <v>94</v>
      </c>
      <c r="D23" s="45" t="s">
        <v>95</v>
      </c>
      <c r="E23" s="48" t="s">
        <v>24</v>
      </c>
      <c r="F23" s="45" t="s">
        <v>53</v>
      </c>
      <c r="G23" s="45">
        <v>50</v>
      </c>
      <c r="H23" s="46">
        <f>VLOOKUP(F23,'[1]N RANGA RAO'!$C$4:$D$161,2,FALSE)</f>
        <v>56</v>
      </c>
      <c r="I23" s="46">
        <f t="shared" si="0"/>
        <v>50</v>
      </c>
      <c r="J23" s="46">
        <f>VLOOKUP(F23,'[1]N RANGA RAO'!$C$4:$G$156,5,FALSE)</f>
        <v>0</v>
      </c>
      <c r="K23" s="46">
        <v>30</v>
      </c>
      <c r="L23" s="46">
        <f t="shared" si="1"/>
        <v>2880</v>
      </c>
      <c r="M23" s="45" t="s">
        <v>96</v>
      </c>
    </row>
    <row r="24" spans="1:13" s="31" customFormat="1" ht="14.45" customHeight="1">
      <c r="A24" s="44">
        <f t="shared" si="2"/>
        <v>17</v>
      </c>
      <c r="B24" s="45" t="s">
        <v>87</v>
      </c>
      <c r="C24" s="45" t="s">
        <v>97</v>
      </c>
      <c r="D24" s="45" t="s">
        <v>98</v>
      </c>
      <c r="E24" s="48" t="s">
        <v>24</v>
      </c>
      <c r="F24" s="45" t="s">
        <v>99</v>
      </c>
      <c r="G24" s="45">
        <v>20</v>
      </c>
      <c r="H24" s="46">
        <f>VLOOKUP(F24,'[1]N RANGA RAO'!$C$4:$D$161,2,FALSE)</f>
        <v>76</v>
      </c>
      <c r="I24" s="46">
        <f t="shared" si="0"/>
        <v>20</v>
      </c>
      <c r="J24" s="46">
        <f>VLOOKUP(F24,'[1]N RANGA RAO'!$C$4:$G$156,5,FALSE)</f>
        <v>0</v>
      </c>
      <c r="K24" s="46">
        <v>30</v>
      </c>
      <c r="L24" s="46">
        <f t="shared" si="1"/>
        <v>1570</v>
      </c>
      <c r="M24" s="45" t="s">
        <v>100</v>
      </c>
    </row>
    <row r="25" spans="1:13" s="31" customFormat="1" ht="14.45" customHeight="1">
      <c r="A25" s="44">
        <f t="shared" si="2"/>
        <v>18</v>
      </c>
      <c r="B25" s="45" t="s">
        <v>87</v>
      </c>
      <c r="C25" s="45" t="s">
        <v>101</v>
      </c>
      <c r="D25" s="45" t="s">
        <v>102</v>
      </c>
      <c r="E25" s="48" t="s">
        <v>24</v>
      </c>
      <c r="F25" s="45" t="s">
        <v>30</v>
      </c>
      <c r="G25" s="45">
        <v>10</v>
      </c>
      <c r="H25" s="46">
        <f>VLOOKUP(F25,'[1]N RANGA RAO'!$C$4:$D$161,2,FALSE)</f>
        <v>70</v>
      </c>
      <c r="I25" s="46">
        <f t="shared" si="0"/>
        <v>10</v>
      </c>
      <c r="J25" s="46">
        <f>VLOOKUP(F25,'[1]N RANGA RAO'!$C$4:$G$156,5,FALSE)</f>
        <v>0</v>
      </c>
      <c r="K25" s="46">
        <v>30</v>
      </c>
      <c r="L25" s="46">
        <f t="shared" si="1"/>
        <v>740</v>
      </c>
      <c r="M25" s="45" t="s">
        <v>31</v>
      </c>
    </row>
    <row r="26" spans="1:13" s="31" customFormat="1" ht="14.45" customHeight="1">
      <c r="A26" s="44">
        <f t="shared" si="2"/>
        <v>19</v>
      </c>
      <c r="B26" s="45" t="s">
        <v>87</v>
      </c>
      <c r="C26" s="45" t="s">
        <v>103</v>
      </c>
      <c r="D26" s="45" t="s">
        <v>104</v>
      </c>
      <c r="E26" s="48" t="s">
        <v>24</v>
      </c>
      <c r="F26" s="45" t="s">
        <v>29</v>
      </c>
      <c r="G26" s="45">
        <v>100</v>
      </c>
      <c r="H26" s="46">
        <f>VLOOKUP(F26,'[1]N RANGA RAO'!$C$4:$D$161,2,FALSE)</f>
        <v>49</v>
      </c>
      <c r="I26" s="46">
        <f t="shared" si="0"/>
        <v>100</v>
      </c>
      <c r="J26" s="46">
        <f>VLOOKUP(F26,'[1]N RANGA RAO'!$C$4:$G$156,5,FALSE)</f>
        <v>0</v>
      </c>
      <c r="K26" s="46">
        <v>30</v>
      </c>
      <c r="L26" s="46">
        <f t="shared" si="1"/>
        <v>5030</v>
      </c>
      <c r="M26" s="45" t="s">
        <v>35</v>
      </c>
    </row>
    <row r="27" spans="1:13" s="31" customFormat="1" ht="14.45" customHeight="1">
      <c r="A27" s="60" t="s">
        <v>105</v>
      </c>
      <c r="B27" s="61"/>
      <c r="C27" s="61"/>
      <c r="D27" s="61"/>
      <c r="E27" s="61"/>
      <c r="F27" s="61"/>
      <c r="G27" s="61"/>
      <c r="H27" s="61"/>
      <c r="I27" s="61"/>
      <c r="J27" s="61"/>
      <c r="K27" s="62"/>
      <c r="L27" s="49">
        <f>SUM(L8:L26)</f>
        <v>26224</v>
      </c>
      <c r="M27" s="52"/>
    </row>
    <row r="28" spans="1:13" s="39" customFormat="1" ht="33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13" s="39" customFormat="1" ht="15" customHeight="1">
      <c r="A29" s="40"/>
      <c r="B29" s="40"/>
      <c r="C29" s="40"/>
      <c r="D29" s="40"/>
      <c r="E29" s="40"/>
      <c r="F29" s="40"/>
      <c r="G29" s="58">
        <f>SUM(G8:G26)</f>
        <v>437</v>
      </c>
      <c r="H29" s="40"/>
      <c r="I29" s="40"/>
      <c r="J29" s="40"/>
      <c r="K29" s="40"/>
      <c r="L29" s="40"/>
    </row>
    <row r="30" spans="1:13" s="39" customFormat="1" ht="15" customHeight="1">
      <c r="A30" s="40"/>
      <c r="B30" s="40"/>
      <c r="C30" s="40"/>
      <c r="D30" s="40"/>
      <c r="E30" s="40"/>
      <c r="F30" s="40"/>
      <c r="G30" s="47"/>
      <c r="H30" s="40"/>
      <c r="I30" s="40"/>
      <c r="J30" s="40"/>
      <c r="K30" s="40"/>
      <c r="L30" s="40"/>
    </row>
    <row r="31" spans="1:13" s="24" customFormat="1" ht="15" customHeight="1">
      <c r="A31" s="26" t="s">
        <v>23</v>
      </c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I32" s="30"/>
      <c r="J32" s="30"/>
      <c r="K32" s="30"/>
    </row>
    <row r="33" spans="1:11" s="24" customFormat="1" ht="15" customHeight="1">
      <c r="A33" s="26"/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6" t="s">
        <v>3</v>
      </c>
      <c r="B34" s="37"/>
      <c r="C34" s="38"/>
      <c r="D34" s="38"/>
      <c r="E34" s="38"/>
      <c r="F34" s="33"/>
      <c r="G34" s="28"/>
      <c r="H34" s="30"/>
      <c r="I34" s="30"/>
      <c r="J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30"/>
      <c r="I35" s="30"/>
      <c r="K35" s="30"/>
    </row>
    <row r="36" spans="1:11" s="24" customFormat="1" ht="15" customHeight="1">
      <c r="A36" s="25"/>
      <c r="B36" s="37"/>
      <c r="C36" s="38"/>
      <c r="D36" s="38"/>
      <c r="E36" s="38"/>
      <c r="F36" s="33"/>
      <c r="G36" s="28"/>
      <c r="H36" s="19"/>
      <c r="I36" s="19"/>
      <c r="J36" s="30"/>
      <c r="K36" s="19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</sheetData>
  <sortState ref="B8:L81">
    <sortCondition ref="B8:B81"/>
    <sortCondition ref="C8:C81"/>
  </sortState>
  <mergeCells count="2">
    <mergeCell ref="A28:L28"/>
    <mergeCell ref="A27:K27"/>
  </mergeCells>
  <conditionalFormatting sqref="C8:C26">
    <cfRule type="duplicateValues" dxfId="1" priority="2"/>
  </conditionalFormatting>
  <conditionalFormatting sqref="C7">
    <cfRule type="duplicateValues" dxfId="0" priority="14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28:A30"/>
  </dataValidations>
  <printOptions horizontalCentered="1"/>
  <pageMargins left="0.1574803149606299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2024-08-09T07:44:46Z</cp:lastPrinted>
  <dcterms:created xsi:type="dcterms:W3CDTF">2010-04-08T11:28:01Z</dcterms:created>
  <dcterms:modified xsi:type="dcterms:W3CDTF">2024-08-09T11:29:13Z</dcterms:modified>
</cp:coreProperties>
</file>