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Sheet1!$A$7:$M$50</definedName>
    <definedName name="_xlnm.Print_Titles" localSheetId="0">Sheet1!$1:$7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/>
  <c r="G4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J46"/>
  <c r="L46" s="1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L30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L21" s="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I9"/>
  <c r="H9"/>
  <c r="A9"/>
  <c r="J8"/>
  <c r="I8"/>
  <c r="H8"/>
  <c r="L8" l="1"/>
  <c r="L31"/>
  <c r="L32"/>
  <c r="L33"/>
  <c r="L34"/>
  <c r="L35"/>
  <c r="L36"/>
  <c r="L37"/>
  <c r="L38"/>
  <c r="L39"/>
  <c r="L45"/>
  <c r="L9"/>
  <c r="L10"/>
  <c r="L11"/>
  <c r="L12"/>
  <c r="L13"/>
  <c r="L14"/>
  <c r="L15"/>
  <c r="L16"/>
  <c r="L17"/>
  <c r="L18"/>
  <c r="L19"/>
  <c r="L20"/>
  <c r="L40"/>
  <c r="L41"/>
  <c r="L42"/>
  <c r="L43"/>
  <c r="L44"/>
</calcChain>
</file>

<file path=xl/sharedStrings.xml><?xml version="1.0" encoding="utf-8"?>
<sst xmlns="http://schemas.openxmlformats.org/spreadsheetml/2006/main" count="279" uniqueCount="184">
  <si>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</si>
  <si>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</si>
  <si>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</si>
  <si>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</si>
  <si>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</si>
  <si>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</si>
  <si>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</si>
  <si>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</si>
  <si>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</si>
  <si>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</si>
  <si>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</si>
  <si>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</si>
  <si>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</si>
  <si>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</si>
  <si>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</si>
  <si>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</si>
  <si>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</si>
  <si>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KALUPADA GHAT</t>
  </si>
  <si>
    <t>INV. NO.</t>
  </si>
  <si>
    <t>DESTINATION</t>
  </si>
  <si>
    <t>PARTY NAME</t>
  </si>
  <si>
    <t>JAIPATNA</t>
  </si>
  <si>
    <t>DEV AGENCIES</t>
  </si>
  <si>
    <t>KENDRAPARA</t>
  </si>
  <si>
    <t>SAMBALPUR</t>
  </si>
  <si>
    <t>SHERGARH</t>
  </si>
  <si>
    <t>NEW AGENCY POINT</t>
  </si>
  <si>
    <t>JAGATPUR</t>
  </si>
  <si>
    <t>JAY MAA GAYATRI AGENCY</t>
  </si>
  <si>
    <t>JARKA</t>
  </si>
  <si>
    <t>MAHAVIR DISTRIBUTORS</t>
  </si>
  <si>
    <t>PARADEEP</t>
  </si>
  <si>
    <t>PRACHI AGENCIES</t>
  </si>
  <si>
    <t>LITIGUDA</t>
  </si>
  <si>
    <t>RAHUL TRADERS</t>
  </si>
  <si>
    <t>KAMAKHYANAGAR</t>
  </si>
  <si>
    <t>HANUMAN AGENCY</t>
  </si>
  <si>
    <t>CUTTACK</t>
  </si>
  <si>
    <t>RAIRANGPUR</t>
  </si>
  <si>
    <t>FANCY CORNER</t>
  </si>
  <si>
    <t>Thanking you for your business.
PRAGATI LOGISTICS</t>
  </si>
  <si>
    <t>MAHABAHU AGENCY</t>
  </si>
  <si>
    <t>DOSTI ENTERPRISES</t>
  </si>
  <si>
    <t>KANDARPUR</t>
  </si>
  <si>
    <t>B N DISTRIBUTORS</t>
  </si>
  <si>
    <t>ROURKELA</t>
  </si>
  <si>
    <t>DAMAYANTI ENTERPRISES</t>
  </si>
  <si>
    <t>BELIAPAL</t>
  </si>
  <si>
    <t>MAHABIR AGENCY</t>
  </si>
  <si>
    <t>JHUMPURA</t>
  </si>
  <si>
    <t>ANUSHKA ENTERPRISES</t>
  </si>
  <si>
    <t>REDHAKHOL</t>
  </si>
  <si>
    <t>PURI</t>
  </si>
  <si>
    <t>R K ENTERPRISES</t>
  </si>
  <si>
    <t>BARBIL</t>
  </si>
  <si>
    <t>ATTABIRA</t>
  </si>
  <si>
    <t>K P ENTERPRISES</t>
  </si>
  <si>
    <t>JAJPUR TOWN</t>
  </si>
  <si>
    <t>RAMESWAR BHANDAR</t>
  </si>
  <si>
    <t>SUBHAM AGENCIS</t>
  </si>
  <si>
    <t>NARLA</t>
  </si>
  <si>
    <t>BIKASH ENTERPRISES</t>
  </si>
  <si>
    <t>SAHOO ENTERPRISES</t>
  </si>
  <si>
    <t xml:space="preserve">CDA </t>
  </si>
  <si>
    <t>NAYABAZAR</t>
  </si>
  <si>
    <t>Kindly, verify &amp; confirm within 7 days, else GST will be filed by 20th DEC, 2024. 
GST to be paid by Consignor under Reverse Charge Mechanism(RCM) as per GST.</t>
  </si>
  <si>
    <t>BILL DATE : 30/11/2024</t>
  </si>
  <si>
    <t>MONTH   : NOVEMBER, 2024</t>
  </si>
  <si>
    <t>04/11/2024</t>
  </si>
  <si>
    <t>PL/BH/08116</t>
  </si>
  <si>
    <t>0749</t>
  </si>
  <si>
    <t>BBSR</t>
  </si>
  <si>
    <t>NISCHINTKOILI</t>
  </si>
  <si>
    <t>SUBHRAJYOTI TRADERS</t>
  </si>
  <si>
    <t>PL/BH/08117</t>
  </si>
  <si>
    <t>0753</t>
  </si>
  <si>
    <t>06/11/2024</t>
  </si>
  <si>
    <t>PL/BH/08256</t>
  </si>
  <si>
    <t>0763</t>
  </si>
  <si>
    <t>PL/BH/08257</t>
  </si>
  <si>
    <t>0764</t>
  </si>
  <si>
    <t>SUNDERGARH</t>
  </si>
  <si>
    <t>JAGANNATH TRADERS</t>
  </si>
  <si>
    <t>12/11/2024</t>
  </si>
  <si>
    <t>PL/BH/08465</t>
  </si>
  <si>
    <t>0777</t>
  </si>
  <si>
    <t>PL/BH/08466</t>
  </si>
  <si>
    <t>0778</t>
  </si>
  <si>
    <t>PL/BH/08467</t>
  </si>
  <si>
    <t>0773</t>
  </si>
  <si>
    <t>MAA TARINI AGENCY</t>
  </si>
  <si>
    <t>15/11/2024</t>
  </si>
  <si>
    <t>PL/BH/08577</t>
  </si>
  <si>
    <t>0789</t>
  </si>
  <si>
    <t>PL/BH/08604</t>
  </si>
  <si>
    <t>0791</t>
  </si>
  <si>
    <t>GOLAMUNDA</t>
  </si>
  <si>
    <t>GAYATREE KIRANA STORES</t>
  </si>
  <si>
    <t>16/11/2024</t>
  </si>
  <si>
    <t>PL/BH/08595</t>
  </si>
  <si>
    <t>786</t>
  </si>
  <si>
    <t>PL/BH/08606</t>
  </si>
  <si>
    <t>0788</t>
  </si>
  <si>
    <t>PL/BH/08612</t>
  </si>
  <si>
    <t>0793</t>
  </si>
  <si>
    <t>JAGANNATH TRADING CO.</t>
  </si>
  <si>
    <t>PL/BH/08613</t>
  </si>
  <si>
    <t>0792</t>
  </si>
  <si>
    <t>17/11/2024</t>
  </si>
  <si>
    <t>PL/DO/16197</t>
  </si>
  <si>
    <t>4438</t>
  </si>
  <si>
    <t>19/11/2024</t>
  </si>
  <si>
    <t>PL/BH/08714</t>
  </si>
  <si>
    <t>0810</t>
  </si>
  <si>
    <t>PL/BH/08715</t>
  </si>
  <si>
    <t>0806</t>
  </si>
  <si>
    <t>PL/BH/08717</t>
  </si>
  <si>
    <t>0804</t>
  </si>
  <si>
    <t>PL/BH/08718</t>
  </si>
  <si>
    <t>0802</t>
  </si>
  <si>
    <t>ANANDAPUR</t>
  </si>
  <si>
    <t>PATITAPABAN DISTRIBUTOR</t>
  </si>
  <si>
    <t>PL/BH/08719</t>
  </si>
  <si>
    <t>0805</t>
  </si>
  <si>
    <t>PRIYA AGENCY</t>
  </si>
  <si>
    <t>20/11/2024</t>
  </si>
  <si>
    <t>PL/BH/08720</t>
  </si>
  <si>
    <t>0808</t>
  </si>
  <si>
    <t>B R AGENCIES</t>
  </si>
  <si>
    <t>21/11/2024</t>
  </si>
  <si>
    <t>PL/BH/08782</t>
  </si>
  <si>
    <t>0820</t>
  </si>
  <si>
    <t>NATASHA ENTERPRISERS</t>
  </si>
  <si>
    <t>PL/BH/08783</t>
  </si>
  <si>
    <t>0818</t>
  </si>
  <si>
    <t>PL/BH/08784</t>
  </si>
  <si>
    <t>0817</t>
  </si>
  <si>
    <t>PL/BH/08785</t>
  </si>
  <si>
    <t>0821</t>
  </si>
  <si>
    <t>PL/BH/08817</t>
  </si>
  <si>
    <t>0812</t>
  </si>
  <si>
    <t>PL/BH/08818</t>
  </si>
  <si>
    <t>0811</t>
  </si>
  <si>
    <t>23/11/2024</t>
  </si>
  <si>
    <t>PL/BH/08880</t>
  </si>
  <si>
    <t>0826</t>
  </si>
  <si>
    <t>PL/BH/08881</t>
  </si>
  <si>
    <t>0828</t>
  </si>
  <si>
    <t>CHOUDWAR</t>
  </si>
  <si>
    <t>MAA TARINI STORE</t>
  </si>
  <si>
    <t>PL/BH/08882</t>
  </si>
  <si>
    <t>0827</t>
  </si>
  <si>
    <t>27/11/2024</t>
  </si>
  <si>
    <t>PL/BH/09019</t>
  </si>
  <si>
    <t>0843</t>
  </si>
  <si>
    <t>PL/BH/09020</t>
  </si>
  <si>
    <t>0841</t>
  </si>
  <si>
    <t>28/11/2024</t>
  </si>
  <si>
    <t>PL/BH/09077</t>
  </si>
  <si>
    <t>0844</t>
  </si>
  <si>
    <t>29/11/2024</t>
  </si>
  <si>
    <t>JA/224</t>
  </si>
  <si>
    <t>RETURN LR</t>
  </si>
  <si>
    <t>KJR</t>
  </si>
  <si>
    <t xml:space="preserve">K G S TRADING </t>
  </si>
  <si>
    <t>30/11/2024</t>
  </si>
  <si>
    <t>PL/BH/09126</t>
  </si>
  <si>
    <t>0859</t>
  </si>
  <si>
    <t>PL/BH/09135</t>
  </si>
  <si>
    <t>0854</t>
  </si>
  <si>
    <t>PL/BH/09163</t>
  </si>
  <si>
    <t>0868</t>
  </si>
  <si>
    <t>PL/BH/09164</t>
  </si>
  <si>
    <t>0869</t>
  </si>
  <si>
    <t>KANTABANJI</t>
  </si>
  <si>
    <t>ALOK TRADERS</t>
  </si>
  <si>
    <t>PL/BH/09165</t>
  </si>
  <si>
    <t>0876</t>
  </si>
  <si>
    <t>PL/DO/17117</t>
  </si>
  <si>
    <t>861</t>
  </si>
  <si>
    <t>PL/DO/17118</t>
  </si>
  <si>
    <t>860</t>
  </si>
  <si>
    <t>(RUPEES FORTY ONE THOUSAND FIVE HUNDRED NINETY ONLY)</t>
  </si>
  <si>
    <t>BILL NO.   :  28321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</si>
</sst>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0" borderId="1" xfId="0" applyNumberFormat="1" applyFont="1" applyFill="1" applyBorder="1"/>
    <xf numFmtId="0" fontId="3" fillId="0" borderId="1" xfId="0" applyNumberFormat="1" applyFont="1" applyBorder="1"/>
    <xf numFmtId="2" fontId="8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left" wrapText="1"/>
    </xf>
    <xf numFmtId="0" fontId="8" fillId="0" borderId="7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topLeftCell="A26" zoomScale="130" zoomScaleNormal="130" workbookViewId="0">
      <selection activeCell="Q38" sqref="Q38"/>
    </sheetView>
  </sheetViews>
  <sheetFormatPr defaultRowHeight="15" customHeight="1"/>
  <cols>
    <col min="1" max="1" width="4.28515625" style="16" customWidth="1"/>
    <col min="2" max="2" width="11.28515625" style="15" bestFit="1" customWidth="1"/>
    <col min="3" max="3" width="12.7109375" style="16" bestFit="1" customWidth="1"/>
    <col min="4" max="4" width="10.42578125" style="17" bestFit="1" customWidth="1"/>
    <col min="5" max="5" width="6.5703125" style="17" bestFit="1" customWidth="1"/>
    <col min="6" max="6" width="17.85546875" style="16" bestFit="1" customWidth="1"/>
    <col min="7" max="7" width="5.42578125" style="16" bestFit="1" customWidth="1"/>
    <col min="8" max="8" width="7" style="18" customWidth="1"/>
    <col min="9" max="9" width="7.42578125" style="14" customWidth="1"/>
    <col min="10" max="10" width="7.5703125" style="14" customWidth="1"/>
    <col min="11" max="11" width="6.5703125" style="14" bestFit="1" customWidth="1"/>
    <col min="12" max="12" width="9.28515625" style="19" bestFit="1" customWidth="1"/>
    <col min="13" max="13" width="35.5703125" style="14" bestFit="1" customWidth="1"/>
    <col min="14" max="16384" width="9.140625" style="14"/>
  </cols>
  <sheetData>
    <row r="1" spans="1:13" s="4" customFormat="1" ht="14.1" customHeight="1">
      <c r="A1" s="1" t="s">
        <v>9</v>
      </c>
      <c r="B1" s="5"/>
      <c r="C1" s="6"/>
      <c r="D1" s="7"/>
      <c r="E1" s="7"/>
      <c r="I1" s="8" t="s">
        <v>67</v>
      </c>
    </row>
    <row r="2" spans="1:13" s="4" customFormat="1" ht="14.1" customHeight="1">
      <c r="A2" s="2" t="s">
        <v>10</v>
      </c>
      <c r="B2" s="9"/>
      <c r="C2" s="10"/>
      <c r="D2" s="7"/>
      <c r="E2" s="7"/>
      <c r="I2" s="8" t="s">
        <v>183</v>
      </c>
    </row>
    <row r="3" spans="1:13" s="4" customFormat="1" ht="14.1" customHeight="1">
      <c r="A3" s="3" t="s">
        <v>8</v>
      </c>
      <c r="B3" s="11"/>
      <c r="C3" s="12"/>
      <c r="D3" s="7"/>
      <c r="E3" s="7"/>
      <c r="I3" s="8" t="s">
        <v>66</v>
      </c>
    </row>
    <row r="4" spans="1:13" s="4" customFormat="1" ht="14.1" customHeight="1">
      <c r="A4" s="3" t="s">
        <v>11</v>
      </c>
      <c r="B4" s="11"/>
      <c r="C4" s="12"/>
      <c r="D4" s="7"/>
      <c r="E4" s="7"/>
      <c r="I4" s="8" t="s">
        <v>1</v>
      </c>
    </row>
    <row r="5" spans="1:13" s="4" customFormat="1" ht="14.1" customHeight="1">
      <c r="A5" s="1" t="s">
        <v>12</v>
      </c>
      <c r="B5" s="11"/>
      <c r="C5" s="12"/>
      <c r="D5" s="7"/>
      <c r="E5" s="7"/>
      <c r="I5" s="13" t="s">
        <v>2</v>
      </c>
    </row>
    <row r="6" spans="1:13" s="4" customFormat="1" ht="15" customHeight="1">
      <c r="A6" s="6"/>
      <c r="B6" s="11"/>
      <c r="C6" s="12"/>
      <c r="D6" s="7"/>
      <c r="E6" s="7"/>
      <c r="F6" s="10"/>
      <c r="G6" s="10"/>
      <c r="H6" s="6"/>
    </row>
    <row r="7" spans="1:13" s="20" customFormat="1" ht="15" customHeight="1">
      <c r="A7" s="21" t="s">
        <v>14</v>
      </c>
      <c r="B7" s="21" t="s">
        <v>0</v>
      </c>
      <c r="C7" s="21" t="s">
        <v>3</v>
      </c>
      <c r="D7" s="21" t="s">
        <v>18</v>
      </c>
      <c r="E7" s="21" t="s">
        <v>15</v>
      </c>
      <c r="F7" s="22" t="s">
        <v>19</v>
      </c>
      <c r="G7" s="21" t="s">
        <v>4</v>
      </c>
      <c r="H7" s="23" t="s">
        <v>5</v>
      </c>
      <c r="I7" s="23" t="s">
        <v>16</v>
      </c>
      <c r="J7" s="23" t="s">
        <v>13</v>
      </c>
      <c r="K7" s="23" t="s">
        <v>6</v>
      </c>
      <c r="L7" s="23" t="s">
        <v>7</v>
      </c>
      <c r="M7" s="21" t="s">
        <v>20</v>
      </c>
    </row>
    <row r="8" spans="1:13" s="20" customFormat="1" ht="15" customHeight="1">
      <c r="A8" s="28">
        <v>1</v>
      </c>
      <c r="B8" s="29" t="s">
        <v>68</v>
      </c>
      <c r="C8" s="29" t="s">
        <v>69</v>
      </c>
      <c r="D8" s="29" t="s">
        <v>70</v>
      </c>
      <c r="E8" s="34" t="s">
        <v>71</v>
      </c>
      <c r="F8" s="31" t="s">
        <v>72</v>
      </c>
      <c r="G8" s="29">
        <v>41</v>
      </c>
      <c r="H8" s="30">
        <f>VLOOKUP(F8,'[1]USHODAYA '!$C$5:$D$122,2,FALSE)</f>
        <v>27</v>
      </c>
      <c r="I8" s="30">
        <f>G8*5</f>
        <v>205</v>
      </c>
      <c r="J8" s="30">
        <f t="shared" ref="J8:J39" si="0">G8*5</f>
        <v>205</v>
      </c>
      <c r="K8" s="30">
        <v>30</v>
      </c>
      <c r="L8" s="30">
        <f t="shared" ref="L8:L46" si="1">G8*H8+I8+J8+K8</f>
        <v>1547</v>
      </c>
      <c r="M8" s="31" t="s">
        <v>73</v>
      </c>
    </row>
    <row r="9" spans="1:13" s="20" customFormat="1" ht="15" customHeight="1">
      <c r="A9" s="28">
        <f>A8+1</f>
        <v>2</v>
      </c>
      <c r="B9" s="29" t="s">
        <v>68</v>
      </c>
      <c r="C9" s="29" t="s">
        <v>74</v>
      </c>
      <c r="D9" s="29" t="s">
        <v>75</v>
      </c>
      <c r="E9" s="34" t="s">
        <v>71</v>
      </c>
      <c r="F9" s="35" t="s">
        <v>31</v>
      </c>
      <c r="G9" s="29">
        <v>20</v>
      </c>
      <c r="H9" s="30">
        <f>VLOOKUP(F9,'[1]USHODAYA '!$C$5:$D$122,2,FALSE)</f>
        <v>28</v>
      </c>
      <c r="I9" s="30">
        <f>G9*5</f>
        <v>100</v>
      </c>
      <c r="J9" s="30">
        <f t="shared" si="0"/>
        <v>100</v>
      </c>
      <c r="K9" s="30">
        <v>30</v>
      </c>
      <c r="L9" s="30">
        <f t="shared" si="1"/>
        <v>790</v>
      </c>
      <c r="M9" s="29" t="s">
        <v>41</v>
      </c>
    </row>
    <row r="10" spans="1:13" s="20" customFormat="1" ht="15" customHeight="1">
      <c r="A10" s="28">
        <f t="shared" ref="A10:A46" si="2">A9+1</f>
        <v>3</v>
      </c>
      <c r="B10" s="29" t="s">
        <v>76</v>
      </c>
      <c r="C10" s="29" t="s">
        <v>77</v>
      </c>
      <c r="D10" s="29" t="s">
        <v>78</v>
      </c>
      <c r="E10" s="34" t="s">
        <v>71</v>
      </c>
      <c r="F10" s="35" t="s">
        <v>55</v>
      </c>
      <c r="G10" s="29">
        <v>19</v>
      </c>
      <c r="H10" s="30">
        <f>VLOOKUP(F10,'[1]USHODAYA '!$C$5:$D$122,2,FALSE)</f>
        <v>47</v>
      </c>
      <c r="I10" s="30"/>
      <c r="J10" s="30">
        <f t="shared" si="0"/>
        <v>95</v>
      </c>
      <c r="K10" s="30">
        <v>30</v>
      </c>
      <c r="L10" s="30">
        <f t="shared" si="1"/>
        <v>1018</v>
      </c>
      <c r="M10" s="29" t="s">
        <v>56</v>
      </c>
    </row>
    <row r="11" spans="1:13" s="20" customFormat="1" ht="15" customHeight="1">
      <c r="A11" s="28">
        <f t="shared" si="2"/>
        <v>4</v>
      </c>
      <c r="B11" s="29" t="s">
        <v>76</v>
      </c>
      <c r="C11" s="29" t="s">
        <v>79</v>
      </c>
      <c r="D11" s="29" t="s">
        <v>80</v>
      </c>
      <c r="E11" s="34" t="s">
        <v>71</v>
      </c>
      <c r="F11" s="35" t="s">
        <v>81</v>
      </c>
      <c r="G11" s="29">
        <v>14</v>
      </c>
      <c r="H11" s="30">
        <f>VLOOKUP(F11,'[1]USHODAYA '!$C$5:$D$122,2,FALSE)</f>
        <v>34</v>
      </c>
      <c r="I11" s="30"/>
      <c r="J11" s="30">
        <f t="shared" si="0"/>
        <v>70</v>
      </c>
      <c r="K11" s="30">
        <v>30</v>
      </c>
      <c r="L11" s="30">
        <f t="shared" si="1"/>
        <v>576</v>
      </c>
      <c r="M11" s="31" t="s">
        <v>82</v>
      </c>
    </row>
    <row r="12" spans="1:13" s="20" customFormat="1" ht="15" customHeight="1">
      <c r="A12" s="28">
        <f t="shared" si="2"/>
        <v>5</v>
      </c>
      <c r="B12" s="29" t="s">
        <v>83</v>
      </c>
      <c r="C12" s="29" t="s">
        <v>84</v>
      </c>
      <c r="D12" s="29" t="s">
        <v>85</v>
      </c>
      <c r="E12" s="34" t="s">
        <v>71</v>
      </c>
      <c r="F12" s="29" t="s">
        <v>57</v>
      </c>
      <c r="G12" s="29">
        <v>20</v>
      </c>
      <c r="H12" s="30">
        <f>VLOOKUP(F12,'[1]USHODAYA '!$C$5:$D$122,2,FALSE)</f>
        <v>25</v>
      </c>
      <c r="I12" s="30"/>
      <c r="J12" s="30">
        <f t="shared" si="0"/>
        <v>100</v>
      </c>
      <c r="K12" s="30">
        <v>30</v>
      </c>
      <c r="L12" s="30">
        <f t="shared" si="1"/>
        <v>630</v>
      </c>
      <c r="M12" s="29" t="s">
        <v>58</v>
      </c>
    </row>
    <row r="13" spans="1:13" s="20" customFormat="1" ht="15" customHeight="1">
      <c r="A13" s="28">
        <f t="shared" si="2"/>
        <v>6</v>
      </c>
      <c r="B13" s="29" t="s">
        <v>83</v>
      </c>
      <c r="C13" s="29" t="s">
        <v>86</v>
      </c>
      <c r="D13" s="29" t="s">
        <v>87</v>
      </c>
      <c r="E13" s="34" t="s">
        <v>71</v>
      </c>
      <c r="F13" s="29" t="s">
        <v>52</v>
      </c>
      <c r="G13" s="29">
        <v>46</v>
      </c>
      <c r="H13" s="30">
        <f>VLOOKUP(F13,'[1]USHODAYA '!$C$5:$D$122,2,FALSE)</f>
        <v>21</v>
      </c>
      <c r="I13" s="30"/>
      <c r="J13" s="30">
        <f t="shared" si="0"/>
        <v>230</v>
      </c>
      <c r="K13" s="30">
        <v>30</v>
      </c>
      <c r="L13" s="30">
        <f t="shared" si="1"/>
        <v>1226</v>
      </c>
      <c r="M13" s="29" t="s">
        <v>53</v>
      </c>
    </row>
    <row r="14" spans="1:13" s="20" customFormat="1" ht="15" customHeight="1">
      <c r="A14" s="28">
        <f t="shared" si="2"/>
        <v>7</v>
      </c>
      <c r="B14" s="29" t="s">
        <v>83</v>
      </c>
      <c r="C14" s="29" t="s">
        <v>88</v>
      </c>
      <c r="D14" s="29" t="s">
        <v>89</v>
      </c>
      <c r="E14" s="34" t="s">
        <v>71</v>
      </c>
      <c r="F14" s="35" t="s">
        <v>64</v>
      </c>
      <c r="G14" s="29">
        <v>22</v>
      </c>
      <c r="H14" s="30">
        <f>VLOOKUP(F14,'[1]USHODAYA '!$C$5:$D$122,2,FALSE)</f>
        <v>20</v>
      </c>
      <c r="I14" s="30"/>
      <c r="J14" s="30">
        <f t="shared" si="0"/>
        <v>110</v>
      </c>
      <c r="K14" s="30">
        <v>30</v>
      </c>
      <c r="L14" s="30">
        <f t="shared" si="1"/>
        <v>580</v>
      </c>
      <c r="M14" s="31" t="s">
        <v>90</v>
      </c>
    </row>
    <row r="15" spans="1:13" s="20" customFormat="1" ht="15" customHeight="1">
      <c r="A15" s="28">
        <f t="shared" si="2"/>
        <v>8</v>
      </c>
      <c r="B15" s="29" t="s">
        <v>91</v>
      </c>
      <c r="C15" s="29" t="s">
        <v>92</v>
      </c>
      <c r="D15" s="29" t="s">
        <v>93</v>
      </c>
      <c r="E15" s="34" t="s">
        <v>71</v>
      </c>
      <c r="F15" s="35" t="s">
        <v>25</v>
      </c>
      <c r="G15" s="29">
        <v>14</v>
      </c>
      <c r="H15" s="30">
        <f>VLOOKUP(F15,'[1]USHODAYA '!$C$5:$D$122,2,FALSE)</f>
        <v>48</v>
      </c>
      <c r="I15" s="30"/>
      <c r="J15" s="30">
        <f t="shared" si="0"/>
        <v>70</v>
      </c>
      <c r="K15" s="30">
        <v>30</v>
      </c>
      <c r="L15" s="30">
        <f t="shared" si="1"/>
        <v>772</v>
      </c>
      <c r="M15" s="29" t="s">
        <v>26</v>
      </c>
    </row>
    <row r="16" spans="1:13" s="20" customFormat="1" ht="15" customHeight="1">
      <c r="A16" s="28">
        <f t="shared" si="2"/>
        <v>9</v>
      </c>
      <c r="B16" s="29" t="s">
        <v>91</v>
      </c>
      <c r="C16" s="29" t="s">
        <v>94</v>
      </c>
      <c r="D16" s="29" t="s">
        <v>95</v>
      </c>
      <c r="E16" s="34" t="s">
        <v>71</v>
      </c>
      <c r="F16" s="35" t="s">
        <v>96</v>
      </c>
      <c r="G16" s="29">
        <v>20</v>
      </c>
      <c r="H16" s="30">
        <f>VLOOKUP(F16,'[1]USHODAYA '!$C$5:$D$122,2,FALSE)</f>
        <v>55</v>
      </c>
      <c r="I16" s="30"/>
      <c r="J16" s="30">
        <f t="shared" si="0"/>
        <v>100</v>
      </c>
      <c r="K16" s="30">
        <v>30</v>
      </c>
      <c r="L16" s="30">
        <f t="shared" si="1"/>
        <v>1230</v>
      </c>
      <c r="M16" s="29" t="s">
        <v>97</v>
      </c>
    </row>
    <row r="17" spans="1:13" s="20" customFormat="1" ht="15" customHeight="1">
      <c r="A17" s="28">
        <f t="shared" si="2"/>
        <v>10</v>
      </c>
      <c r="B17" s="29" t="s">
        <v>98</v>
      </c>
      <c r="C17" s="29" t="s">
        <v>99</v>
      </c>
      <c r="D17" s="29" t="s">
        <v>100</v>
      </c>
      <c r="E17" s="34" t="s">
        <v>71</v>
      </c>
      <c r="F17" s="29" t="s">
        <v>17</v>
      </c>
      <c r="G17" s="29">
        <v>25</v>
      </c>
      <c r="H17" s="30">
        <f>VLOOKUP(F17,'[1]USHODAYA '!$C$5:$D$122,2,FALSE)</f>
        <v>28</v>
      </c>
      <c r="I17" s="30"/>
      <c r="J17" s="30">
        <f t="shared" si="0"/>
        <v>125</v>
      </c>
      <c r="K17" s="30">
        <v>30</v>
      </c>
      <c r="L17" s="30">
        <f t="shared" si="1"/>
        <v>855</v>
      </c>
      <c r="M17" s="29" t="s">
        <v>32</v>
      </c>
    </row>
    <row r="18" spans="1:13" s="20" customFormat="1" ht="15" customHeight="1">
      <c r="A18" s="28">
        <f t="shared" si="2"/>
        <v>11</v>
      </c>
      <c r="B18" s="29" t="s">
        <v>98</v>
      </c>
      <c r="C18" s="29" t="s">
        <v>101</v>
      </c>
      <c r="D18" s="29" t="s">
        <v>102</v>
      </c>
      <c r="E18" s="34" t="s">
        <v>71</v>
      </c>
      <c r="F18" s="35" t="s">
        <v>21</v>
      </c>
      <c r="G18" s="29">
        <v>38</v>
      </c>
      <c r="H18" s="30">
        <f>VLOOKUP(F18,'[1]USHODAYA '!$C$5:$D$122,2,FALSE)</f>
        <v>45</v>
      </c>
      <c r="I18" s="30"/>
      <c r="J18" s="30">
        <f t="shared" si="0"/>
        <v>190</v>
      </c>
      <c r="K18" s="30">
        <v>30</v>
      </c>
      <c r="L18" s="30">
        <f t="shared" si="1"/>
        <v>1930</v>
      </c>
      <c r="M18" s="29" t="s">
        <v>22</v>
      </c>
    </row>
    <row r="19" spans="1:13" s="20" customFormat="1" ht="15" customHeight="1">
      <c r="A19" s="28">
        <f t="shared" si="2"/>
        <v>12</v>
      </c>
      <c r="B19" s="29" t="s">
        <v>98</v>
      </c>
      <c r="C19" s="29" t="s">
        <v>103</v>
      </c>
      <c r="D19" s="29" t="s">
        <v>104</v>
      </c>
      <c r="E19" s="34" t="s">
        <v>71</v>
      </c>
      <c r="F19" s="35" t="s">
        <v>24</v>
      </c>
      <c r="G19" s="29">
        <v>33</v>
      </c>
      <c r="H19" s="30">
        <f>VLOOKUP(F19,'[1]USHODAYA '!$C$5:$D$122,2,FALSE)</f>
        <v>27</v>
      </c>
      <c r="I19" s="30"/>
      <c r="J19" s="30">
        <f t="shared" si="0"/>
        <v>165</v>
      </c>
      <c r="K19" s="30">
        <v>30</v>
      </c>
      <c r="L19" s="30">
        <f t="shared" si="1"/>
        <v>1086</v>
      </c>
      <c r="M19" s="31" t="s">
        <v>105</v>
      </c>
    </row>
    <row r="20" spans="1:13" s="20" customFormat="1" ht="15" customHeight="1">
      <c r="A20" s="28">
        <f t="shared" si="2"/>
        <v>13</v>
      </c>
      <c r="B20" s="29" t="s">
        <v>98</v>
      </c>
      <c r="C20" s="29" t="s">
        <v>106</v>
      </c>
      <c r="D20" s="29" t="s">
        <v>107</v>
      </c>
      <c r="E20" s="34" t="s">
        <v>71</v>
      </c>
      <c r="F20" s="35" t="s">
        <v>35</v>
      </c>
      <c r="G20" s="29">
        <v>26</v>
      </c>
      <c r="H20" s="30">
        <f>VLOOKUP(F20,'[1]USHODAYA '!$C$5:$D$122,2,FALSE)</f>
        <v>25</v>
      </c>
      <c r="I20" s="30"/>
      <c r="J20" s="30">
        <f t="shared" si="0"/>
        <v>130</v>
      </c>
      <c r="K20" s="30">
        <v>30</v>
      </c>
      <c r="L20" s="30">
        <f t="shared" si="1"/>
        <v>810</v>
      </c>
      <c r="M20" s="29" t="s">
        <v>36</v>
      </c>
    </row>
    <row r="21" spans="1:13" s="20" customFormat="1" ht="15" customHeight="1">
      <c r="A21" s="28">
        <f t="shared" si="2"/>
        <v>14</v>
      </c>
      <c r="B21" s="29" t="s">
        <v>108</v>
      </c>
      <c r="C21" s="29" t="s">
        <v>109</v>
      </c>
      <c r="D21" s="29" t="s">
        <v>110</v>
      </c>
      <c r="E21" s="34" t="s">
        <v>71</v>
      </c>
      <c r="F21" s="35" t="s">
        <v>63</v>
      </c>
      <c r="G21" s="29">
        <v>18</v>
      </c>
      <c r="H21" s="30">
        <v>15</v>
      </c>
      <c r="I21" s="30"/>
      <c r="J21" s="30">
        <f t="shared" si="0"/>
        <v>90</v>
      </c>
      <c r="K21" s="30">
        <v>30</v>
      </c>
      <c r="L21" s="30">
        <f t="shared" si="1"/>
        <v>390</v>
      </c>
      <c r="M21" s="29" t="s">
        <v>42</v>
      </c>
    </row>
    <row r="22" spans="1:13" s="20" customFormat="1" ht="15" customHeight="1">
      <c r="A22" s="28">
        <f t="shared" si="2"/>
        <v>15</v>
      </c>
      <c r="B22" s="29" t="s">
        <v>111</v>
      </c>
      <c r="C22" s="29" t="s">
        <v>112</v>
      </c>
      <c r="D22" s="29" t="s">
        <v>113</v>
      </c>
      <c r="E22" s="34" t="s">
        <v>71</v>
      </c>
      <c r="F22" s="29" t="s">
        <v>52</v>
      </c>
      <c r="G22" s="29">
        <v>16</v>
      </c>
      <c r="H22" s="30">
        <f>VLOOKUP(F22,'[1]USHODAYA '!$C$5:$D$122,2,FALSE)</f>
        <v>21</v>
      </c>
      <c r="I22" s="30"/>
      <c r="J22" s="30">
        <f t="shared" si="0"/>
        <v>80</v>
      </c>
      <c r="K22" s="30">
        <v>30</v>
      </c>
      <c r="L22" s="30">
        <f t="shared" si="1"/>
        <v>446</v>
      </c>
      <c r="M22" s="29" t="s">
        <v>53</v>
      </c>
    </row>
    <row r="23" spans="1:13" s="20" customFormat="1" ht="15" customHeight="1">
      <c r="A23" s="28">
        <f t="shared" si="2"/>
        <v>16</v>
      </c>
      <c r="B23" s="29" t="s">
        <v>111</v>
      </c>
      <c r="C23" s="29" t="s">
        <v>114</v>
      </c>
      <c r="D23" s="29" t="s">
        <v>115</v>
      </c>
      <c r="E23" s="34" t="s">
        <v>71</v>
      </c>
      <c r="F23" s="35" t="s">
        <v>35</v>
      </c>
      <c r="G23" s="29">
        <v>22</v>
      </c>
      <c r="H23" s="30">
        <f>VLOOKUP(F23,'[1]USHODAYA '!$C$5:$D$122,2,FALSE)</f>
        <v>25</v>
      </c>
      <c r="I23" s="30"/>
      <c r="J23" s="30">
        <f t="shared" si="0"/>
        <v>110</v>
      </c>
      <c r="K23" s="30">
        <v>30</v>
      </c>
      <c r="L23" s="30">
        <f t="shared" si="1"/>
        <v>690</v>
      </c>
      <c r="M23" s="29" t="s">
        <v>36</v>
      </c>
    </row>
    <row r="24" spans="1:13" s="20" customFormat="1" ht="15" customHeight="1">
      <c r="A24" s="28">
        <f t="shared" si="2"/>
        <v>17</v>
      </c>
      <c r="B24" s="29" t="s">
        <v>111</v>
      </c>
      <c r="C24" s="29" t="s">
        <v>116</v>
      </c>
      <c r="D24" s="29" t="s">
        <v>117</v>
      </c>
      <c r="E24" s="34" t="s">
        <v>71</v>
      </c>
      <c r="F24" s="31" t="s">
        <v>51</v>
      </c>
      <c r="G24" s="29">
        <v>23</v>
      </c>
      <c r="H24" s="30">
        <f>VLOOKUP(F24,'[1]USHODAYA '!$C$5:$D$122,2,FALSE)</f>
        <v>39</v>
      </c>
      <c r="I24" s="30"/>
      <c r="J24" s="30">
        <f t="shared" si="0"/>
        <v>115</v>
      </c>
      <c r="K24" s="30">
        <v>30</v>
      </c>
      <c r="L24" s="30">
        <f t="shared" si="1"/>
        <v>1042</v>
      </c>
      <c r="M24" s="31" t="s">
        <v>62</v>
      </c>
    </row>
    <row r="25" spans="1:13" s="20" customFormat="1" ht="15" customHeight="1">
      <c r="A25" s="28">
        <f t="shared" si="2"/>
        <v>18</v>
      </c>
      <c r="B25" s="29" t="s">
        <v>111</v>
      </c>
      <c r="C25" s="29" t="s">
        <v>118</v>
      </c>
      <c r="D25" s="29" t="s">
        <v>119</v>
      </c>
      <c r="E25" s="34" t="s">
        <v>71</v>
      </c>
      <c r="F25" s="35" t="s">
        <v>120</v>
      </c>
      <c r="G25" s="29">
        <v>19</v>
      </c>
      <c r="H25" s="30">
        <f>VLOOKUP(F25,'[1]USHODAYA '!$C$5:$D$122,2,FALSE)</f>
        <v>37</v>
      </c>
      <c r="I25" s="30"/>
      <c r="J25" s="30">
        <f t="shared" si="0"/>
        <v>95</v>
      </c>
      <c r="K25" s="30">
        <v>30</v>
      </c>
      <c r="L25" s="30">
        <f t="shared" si="1"/>
        <v>828</v>
      </c>
      <c r="M25" s="29" t="s">
        <v>121</v>
      </c>
    </row>
    <row r="26" spans="1:13" s="20" customFormat="1" ht="15" customHeight="1">
      <c r="A26" s="28">
        <f t="shared" si="2"/>
        <v>19</v>
      </c>
      <c r="B26" s="29" t="s">
        <v>111</v>
      </c>
      <c r="C26" s="29" t="s">
        <v>122</v>
      </c>
      <c r="D26" s="29" t="s">
        <v>123</v>
      </c>
      <c r="E26" s="34" t="s">
        <v>71</v>
      </c>
      <c r="F26" s="29" t="s">
        <v>23</v>
      </c>
      <c r="G26" s="29">
        <v>27</v>
      </c>
      <c r="H26" s="30">
        <f>VLOOKUP(F26,'[1]USHODAYA '!$C$5:$D$122,2,FALSE)</f>
        <v>28</v>
      </c>
      <c r="I26" s="30"/>
      <c r="J26" s="30">
        <f t="shared" si="0"/>
        <v>135</v>
      </c>
      <c r="K26" s="30">
        <v>30</v>
      </c>
      <c r="L26" s="30">
        <f t="shared" si="1"/>
        <v>921</v>
      </c>
      <c r="M26" s="29" t="s">
        <v>124</v>
      </c>
    </row>
    <row r="27" spans="1:13" s="20" customFormat="1" ht="15" customHeight="1">
      <c r="A27" s="28">
        <f t="shared" si="2"/>
        <v>20</v>
      </c>
      <c r="B27" s="29" t="s">
        <v>125</v>
      </c>
      <c r="C27" s="29" t="s">
        <v>126</v>
      </c>
      <c r="D27" s="29" t="s">
        <v>127</v>
      </c>
      <c r="E27" s="34" t="s">
        <v>71</v>
      </c>
      <c r="F27" s="29" t="s">
        <v>24</v>
      </c>
      <c r="G27" s="29">
        <v>44</v>
      </c>
      <c r="H27" s="30">
        <f>VLOOKUP(F27,'[1]USHODAYA '!$C$5:$D$122,2,FALSE)</f>
        <v>27</v>
      </c>
      <c r="I27" s="30"/>
      <c r="J27" s="30">
        <f t="shared" si="0"/>
        <v>220</v>
      </c>
      <c r="K27" s="30">
        <v>30</v>
      </c>
      <c r="L27" s="30">
        <f t="shared" si="1"/>
        <v>1438</v>
      </c>
      <c r="M27" s="31" t="s">
        <v>128</v>
      </c>
    </row>
    <row r="28" spans="1:13" s="20" customFormat="1" ht="15" customHeight="1">
      <c r="A28" s="28">
        <f t="shared" si="2"/>
        <v>21</v>
      </c>
      <c r="B28" s="29" t="s">
        <v>129</v>
      </c>
      <c r="C28" s="29" t="s">
        <v>130</v>
      </c>
      <c r="D28" s="29" t="s">
        <v>131</v>
      </c>
      <c r="E28" s="34" t="s">
        <v>71</v>
      </c>
      <c r="F28" s="35" t="s">
        <v>37</v>
      </c>
      <c r="G28" s="29">
        <v>18</v>
      </c>
      <c r="H28" s="30">
        <f>VLOOKUP(F28,'[1]USHODAYA '!$C$5:$D$122,2,FALSE)</f>
        <v>15</v>
      </c>
      <c r="I28" s="30"/>
      <c r="J28" s="30">
        <f t="shared" si="0"/>
        <v>90</v>
      </c>
      <c r="K28" s="30">
        <v>30</v>
      </c>
      <c r="L28" s="30">
        <f t="shared" si="1"/>
        <v>390</v>
      </c>
      <c r="M28" s="29" t="s">
        <v>132</v>
      </c>
    </row>
    <row r="29" spans="1:13" s="20" customFormat="1" ht="15" customHeight="1">
      <c r="A29" s="28">
        <f t="shared" si="2"/>
        <v>22</v>
      </c>
      <c r="B29" s="29" t="s">
        <v>129</v>
      </c>
      <c r="C29" s="29" t="s">
        <v>133</v>
      </c>
      <c r="D29" s="29" t="s">
        <v>134</v>
      </c>
      <c r="E29" s="34" t="s">
        <v>71</v>
      </c>
      <c r="F29" s="29" t="s">
        <v>60</v>
      </c>
      <c r="G29" s="29">
        <v>13</v>
      </c>
      <c r="H29" s="30">
        <f>VLOOKUP(F29,'[1]USHODAYA '!$C$5:$D$122,2,FALSE)</f>
        <v>66</v>
      </c>
      <c r="I29" s="30"/>
      <c r="J29" s="30">
        <f t="shared" si="0"/>
        <v>65</v>
      </c>
      <c r="K29" s="30">
        <v>30</v>
      </c>
      <c r="L29" s="30">
        <f t="shared" si="1"/>
        <v>953</v>
      </c>
      <c r="M29" s="29" t="s">
        <v>61</v>
      </c>
    </row>
    <row r="30" spans="1:13" s="20" customFormat="1" ht="15" customHeight="1">
      <c r="A30" s="28">
        <f t="shared" si="2"/>
        <v>23</v>
      </c>
      <c r="B30" s="29" t="s">
        <v>129</v>
      </c>
      <c r="C30" s="29" t="s">
        <v>135</v>
      </c>
      <c r="D30" s="29" t="s">
        <v>136</v>
      </c>
      <c r="E30" s="34" t="s">
        <v>71</v>
      </c>
      <c r="F30" s="35" t="s">
        <v>38</v>
      </c>
      <c r="G30" s="29">
        <v>28</v>
      </c>
      <c r="H30" s="30">
        <f>VLOOKUP(F30,'[1]USHODAYA '!$C$5:$D$122,2,FALSE)</f>
        <v>38</v>
      </c>
      <c r="I30" s="30"/>
      <c r="J30" s="30">
        <f t="shared" si="0"/>
        <v>140</v>
      </c>
      <c r="K30" s="30">
        <v>30</v>
      </c>
      <c r="L30" s="30">
        <f t="shared" si="1"/>
        <v>1234</v>
      </c>
      <c r="M30" s="29" t="s">
        <v>39</v>
      </c>
    </row>
    <row r="31" spans="1:13" s="20" customFormat="1" ht="15" customHeight="1">
      <c r="A31" s="28">
        <f t="shared" si="2"/>
        <v>24</v>
      </c>
      <c r="B31" s="29" t="s">
        <v>129</v>
      </c>
      <c r="C31" s="29" t="s">
        <v>137</v>
      </c>
      <c r="D31" s="29" t="s">
        <v>138</v>
      </c>
      <c r="E31" s="34" t="s">
        <v>71</v>
      </c>
      <c r="F31" s="35" t="s">
        <v>45</v>
      </c>
      <c r="G31" s="29">
        <v>19</v>
      </c>
      <c r="H31" s="30">
        <f>VLOOKUP(F31,'[1]USHODAYA '!$C$5:$D$122,2,FALSE)</f>
        <v>27</v>
      </c>
      <c r="I31" s="30"/>
      <c r="J31" s="30">
        <f t="shared" si="0"/>
        <v>95</v>
      </c>
      <c r="K31" s="30">
        <v>30</v>
      </c>
      <c r="L31" s="30">
        <f t="shared" si="1"/>
        <v>638</v>
      </c>
      <c r="M31" s="29" t="s">
        <v>46</v>
      </c>
    </row>
    <row r="32" spans="1:13" s="20" customFormat="1" ht="15" customHeight="1">
      <c r="A32" s="28">
        <f t="shared" si="2"/>
        <v>25</v>
      </c>
      <c r="B32" s="29" t="s">
        <v>129</v>
      </c>
      <c r="C32" s="29" t="s">
        <v>139</v>
      </c>
      <c r="D32" s="29" t="s">
        <v>140</v>
      </c>
      <c r="E32" s="34" t="s">
        <v>71</v>
      </c>
      <c r="F32" s="29" t="s">
        <v>54</v>
      </c>
      <c r="G32" s="29">
        <v>15</v>
      </c>
      <c r="H32" s="30">
        <f>VLOOKUP(F32,'[1]USHODAYA '!$C$5:$D$122,2,FALSE)</f>
        <v>32</v>
      </c>
      <c r="I32" s="30"/>
      <c r="J32" s="30">
        <f t="shared" si="0"/>
        <v>75</v>
      </c>
      <c r="K32" s="30">
        <v>30</v>
      </c>
      <c r="L32" s="30">
        <f t="shared" si="1"/>
        <v>585</v>
      </c>
      <c r="M32" s="29" t="s">
        <v>59</v>
      </c>
    </row>
    <row r="33" spans="1:13" s="20" customFormat="1" ht="15" customHeight="1">
      <c r="A33" s="28">
        <f t="shared" si="2"/>
        <v>26</v>
      </c>
      <c r="B33" s="29" t="s">
        <v>129</v>
      </c>
      <c r="C33" s="29" t="s">
        <v>141</v>
      </c>
      <c r="D33" s="29" t="s">
        <v>142</v>
      </c>
      <c r="E33" s="34" t="s">
        <v>71</v>
      </c>
      <c r="F33" s="35" t="s">
        <v>29</v>
      </c>
      <c r="G33" s="29">
        <v>31</v>
      </c>
      <c r="H33" s="30">
        <f>VLOOKUP(F33,'[1]USHODAYA '!$C$5:$D$122,2,FALSE)</f>
        <v>25</v>
      </c>
      <c r="I33" s="30"/>
      <c r="J33" s="30">
        <f t="shared" si="0"/>
        <v>155</v>
      </c>
      <c r="K33" s="30">
        <v>30</v>
      </c>
      <c r="L33" s="30">
        <f t="shared" si="1"/>
        <v>960</v>
      </c>
      <c r="M33" s="29" t="s">
        <v>30</v>
      </c>
    </row>
    <row r="34" spans="1:13" s="20" customFormat="1" ht="15" customHeight="1">
      <c r="A34" s="28">
        <f t="shared" si="2"/>
        <v>27</v>
      </c>
      <c r="B34" s="29" t="s">
        <v>143</v>
      </c>
      <c r="C34" s="29" t="s">
        <v>144</v>
      </c>
      <c r="D34" s="29" t="s">
        <v>145</v>
      </c>
      <c r="E34" s="34" t="s">
        <v>71</v>
      </c>
      <c r="F34" s="29" t="s">
        <v>43</v>
      </c>
      <c r="G34" s="29">
        <v>31</v>
      </c>
      <c r="H34" s="30">
        <f>VLOOKUP(F34,'[1]USHODAYA '!$C$5:$D$122,2,FALSE)</f>
        <v>23</v>
      </c>
      <c r="I34" s="30"/>
      <c r="J34" s="30">
        <f t="shared" si="0"/>
        <v>155</v>
      </c>
      <c r="K34" s="30">
        <v>30</v>
      </c>
      <c r="L34" s="30">
        <f t="shared" si="1"/>
        <v>898</v>
      </c>
      <c r="M34" s="29" t="s">
        <v>44</v>
      </c>
    </row>
    <row r="35" spans="1:13" s="20" customFormat="1" ht="15" customHeight="1">
      <c r="A35" s="28">
        <f t="shared" si="2"/>
        <v>28</v>
      </c>
      <c r="B35" s="29" t="s">
        <v>143</v>
      </c>
      <c r="C35" s="29" t="s">
        <v>146</v>
      </c>
      <c r="D35" s="29" t="s">
        <v>147</v>
      </c>
      <c r="E35" s="34" t="s">
        <v>71</v>
      </c>
      <c r="F35" s="35" t="s">
        <v>148</v>
      </c>
      <c r="G35" s="29">
        <v>18</v>
      </c>
      <c r="H35" s="30">
        <f>VLOOKUP(F35,'[1]USHODAYA '!$C$5:$D$122,2,FALSE)</f>
        <v>23</v>
      </c>
      <c r="I35" s="30"/>
      <c r="J35" s="30">
        <f t="shared" si="0"/>
        <v>90</v>
      </c>
      <c r="K35" s="30">
        <v>30</v>
      </c>
      <c r="L35" s="30">
        <f t="shared" si="1"/>
        <v>534</v>
      </c>
      <c r="M35" s="29" t="s">
        <v>149</v>
      </c>
    </row>
    <row r="36" spans="1:13" s="20" customFormat="1" ht="15" customHeight="1">
      <c r="A36" s="28">
        <f t="shared" si="2"/>
        <v>29</v>
      </c>
      <c r="B36" s="29" t="s">
        <v>143</v>
      </c>
      <c r="C36" s="29" t="s">
        <v>150</v>
      </c>
      <c r="D36" s="29" t="s">
        <v>151</v>
      </c>
      <c r="E36" s="34" t="s">
        <v>71</v>
      </c>
      <c r="F36" s="35" t="s">
        <v>31</v>
      </c>
      <c r="G36" s="29">
        <v>23</v>
      </c>
      <c r="H36" s="30">
        <f>VLOOKUP(F36,'[1]USHODAYA '!$C$5:$D$122,2,FALSE)</f>
        <v>28</v>
      </c>
      <c r="I36" s="30"/>
      <c r="J36" s="30">
        <f t="shared" si="0"/>
        <v>115</v>
      </c>
      <c r="K36" s="30">
        <v>30</v>
      </c>
      <c r="L36" s="30">
        <f t="shared" si="1"/>
        <v>789</v>
      </c>
      <c r="M36" s="29" t="s">
        <v>41</v>
      </c>
    </row>
    <row r="37" spans="1:13" s="20" customFormat="1" ht="15" customHeight="1">
      <c r="A37" s="28">
        <f t="shared" si="2"/>
        <v>30</v>
      </c>
      <c r="B37" s="29" t="s">
        <v>152</v>
      </c>
      <c r="C37" s="29" t="s">
        <v>153</v>
      </c>
      <c r="D37" s="29" t="s">
        <v>154</v>
      </c>
      <c r="E37" s="34" t="s">
        <v>71</v>
      </c>
      <c r="F37" s="31" t="s">
        <v>33</v>
      </c>
      <c r="G37" s="29">
        <v>27</v>
      </c>
      <c r="H37" s="30">
        <f>VLOOKUP(F37,'[1]USHODAYA '!$C$5:$D$122,2,FALSE)</f>
        <v>43</v>
      </c>
      <c r="I37" s="30"/>
      <c r="J37" s="30">
        <f t="shared" si="0"/>
        <v>135</v>
      </c>
      <c r="K37" s="30">
        <v>30</v>
      </c>
      <c r="L37" s="30">
        <f t="shared" si="1"/>
        <v>1326</v>
      </c>
      <c r="M37" s="29" t="s">
        <v>34</v>
      </c>
    </row>
    <row r="38" spans="1:13" s="20" customFormat="1" ht="15" customHeight="1">
      <c r="A38" s="28">
        <f t="shared" si="2"/>
        <v>31</v>
      </c>
      <c r="B38" s="29" t="s">
        <v>152</v>
      </c>
      <c r="C38" s="29" t="s">
        <v>155</v>
      </c>
      <c r="D38" s="29" t="s">
        <v>156</v>
      </c>
      <c r="E38" s="34" t="s">
        <v>71</v>
      </c>
      <c r="F38" s="35" t="s">
        <v>27</v>
      </c>
      <c r="G38" s="29">
        <v>32</v>
      </c>
      <c r="H38" s="30">
        <f>VLOOKUP(F38,'[1]USHODAYA '!$C$5:$D$122,2,FALSE)</f>
        <v>23</v>
      </c>
      <c r="I38" s="30"/>
      <c r="J38" s="30">
        <f t="shared" si="0"/>
        <v>160</v>
      </c>
      <c r="K38" s="30">
        <v>30</v>
      </c>
      <c r="L38" s="30">
        <f t="shared" si="1"/>
        <v>926</v>
      </c>
      <c r="M38" s="29" t="s">
        <v>28</v>
      </c>
    </row>
    <row r="39" spans="1:13" s="20" customFormat="1" ht="15" customHeight="1">
      <c r="A39" s="28">
        <f t="shared" si="2"/>
        <v>32</v>
      </c>
      <c r="B39" s="29" t="s">
        <v>157</v>
      </c>
      <c r="C39" s="29" t="s">
        <v>158</v>
      </c>
      <c r="D39" s="29" t="s">
        <v>159</v>
      </c>
      <c r="E39" s="34" t="s">
        <v>71</v>
      </c>
      <c r="F39" s="35" t="s">
        <v>47</v>
      </c>
      <c r="G39" s="29">
        <v>149</v>
      </c>
      <c r="H39" s="30">
        <f>VLOOKUP(F39,'[1]USHODAYA '!$C$5:$D$122,2,FALSE)</f>
        <v>28</v>
      </c>
      <c r="I39" s="30"/>
      <c r="J39" s="30">
        <f t="shared" si="0"/>
        <v>745</v>
      </c>
      <c r="K39" s="30">
        <v>30</v>
      </c>
      <c r="L39" s="30">
        <f t="shared" si="1"/>
        <v>4947</v>
      </c>
      <c r="M39" s="29" t="s">
        <v>48</v>
      </c>
    </row>
    <row r="40" spans="1:13" s="20" customFormat="1" ht="15" customHeight="1">
      <c r="A40" s="28">
        <f t="shared" si="2"/>
        <v>33</v>
      </c>
      <c r="B40" s="29" t="s">
        <v>165</v>
      </c>
      <c r="C40" s="29" t="s">
        <v>166</v>
      </c>
      <c r="D40" s="29" t="s">
        <v>167</v>
      </c>
      <c r="E40" s="34" t="s">
        <v>71</v>
      </c>
      <c r="F40" s="29" t="s">
        <v>49</v>
      </c>
      <c r="G40" s="29">
        <v>30</v>
      </c>
      <c r="H40" s="30">
        <f>VLOOKUP(F40,'[1]USHODAYA '!$C$5:$D$122,2,FALSE)</f>
        <v>45</v>
      </c>
      <c r="I40" s="30"/>
      <c r="J40" s="30">
        <f t="shared" ref="J40:J46" si="3">G40*5</f>
        <v>150</v>
      </c>
      <c r="K40" s="30">
        <v>30</v>
      </c>
      <c r="L40" s="30">
        <f t="shared" si="1"/>
        <v>1530</v>
      </c>
      <c r="M40" s="29" t="s">
        <v>50</v>
      </c>
    </row>
    <row r="41" spans="1:13" s="20" customFormat="1" ht="15" customHeight="1">
      <c r="A41" s="28">
        <f t="shared" si="2"/>
        <v>34</v>
      </c>
      <c r="B41" s="29" t="s">
        <v>165</v>
      </c>
      <c r="C41" s="29" t="s">
        <v>168</v>
      </c>
      <c r="D41" s="29" t="s">
        <v>169</v>
      </c>
      <c r="E41" s="34" t="s">
        <v>71</v>
      </c>
      <c r="F41" s="31" t="s">
        <v>72</v>
      </c>
      <c r="G41" s="29">
        <v>42</v>
      </c>
      <c r="H41" s="30">
        <f>VLOOKUP(F41,'[1]USHODAYA '!$C$5:$D$122,2,FALSE)</f>
        <v>27</v>
      </c>
      <c r="I41" s="30"/>
      <c r="J41" s="30">
        <f t="shared" si="3"/>
        <v>210</v>
      </c>
      <c r="K41" s="30">
        <v>30</v>
      </c>
      <c r="L41" s="30">
        <f t="shared" si="1"/>
        <v>1374</v>
      </c>
      <c r="M41" s="31" t="s">
        <v>73</v>
      </c>
    </row>
    <row r="42" spans="1:13" s="20" customFormat="1" ht="15" customHeight="1">
      <c r="A42" s="28">
        <f t="shared" si="2"/>
        <v>35</v>
      </c>
      <c r="B42" s="29" t="s">
        <v>165</v>
      </c>
      <c r="C42" s="29" t="s">
        <v>170</v>
      </c>
      <c r="D42" s="29" t="s">
        <v>171</v>
      </c>
      <c r="E42" s="34" t="s">
        <v>71</v>
      </c>
      <c r="F42" s="29" t="s">
        <v>52</v>
      </c>
      <c r="G42" s="29">
        <v>21</v>
      </c>
      <c r="H42" s="30">
        <f>VLOOKUP(F42,'[1]USHODAYA '!$C$5:$D$122,2,FALSE)</f>
        <v>21</v>
      </c>
      <c r="I42" s="30"/>
      <c r="J42" s="30">
        <f t="shared" si="3"/>
        <v>105</v>
      </c>
      <c r="K42" s="30">
        <v>30</v>
      </c>
      <c r="L42" s="30">
        <f t="shared" si="1"/>
        <v>576</v>
      </c>
      <c r="M42" s="29" t="s">
        <v>53</v>
      </c>
    </row>
    <row r="43" spans="1:13" s="20" customFormat="1" ht="15" customHeight="1">
      <c r="A43" s="28">
        <f t="shared" si="2"/>
        <v>36</v>
      </c>
      <c r="B43" s="29" t="s">
        <v>165</v>
      </c>
      <c r="C43" s="29" t="s">
        <v>172</v>
      </c>
      <c r="D43" s="29" t="s">
        <v>173</v>
      </c>
      <c r="E43" s="34" t="s">
        <v>71</v>
      </c>
      <c r="F43" s="29" t="s">
        <v>174</v>
      </c>
      <c r="G43" s="29">
        <v>35</v>
      </c>
      <c r="H43" s="30">
        <f>VLOOKUP(F43,'[1]USHODAYA '!$C$5:$D$122,2,FALSE)</f>
        <v>38</v>
      </c>
      <c r="I43" s="30"/>
      <c r="J43" s="30">
        <f t="shared" si="3"/>
        <v>175</v>
      </c>
      <c r="K43" s="30">
        <v>30</v>
      </c>
      <c r="L43" s="30">
        <f t="shared" si="1"/>
        <v>1535</v>
      </c>
      <c r="M43" s="29" t="s">
        <v>175</v>
      </c>
    </row>
    <row r="44" spans="1:13" s="20" customFormat="1" ht="15" customHeight="1">
      <c r="A44" s="28">
        <f t="shared" si="2"/>
        <v>37</v>
      </c>
      <c r="B44" s="29" t="s">
        <v>165</v>
      </c>
      <c r="C44" s="29" t="s">
        <v>176</v>
      </c>
      <c r="D44" s="29" t="s">
        <v>177</v>
      </c>
      <c r="E44" s="34" t="s">
        <v>71</v>
      </c>
      <c r="F44" s="35" t="s">
        <v>21</v>
      </c>
      <c r="G44" s="29">
        <v>50</v>
      </c>
      <c r="H44" s="30">
        <f>VLOOKUP(F44,'[1]USHODAYA '!$C$5:$D$122,2,FALSE)</f>
        <v>45</v>
      </c>
      <c r="I44" s="30"/>
      <c r="J44" s="30">
        <f t="shared" si="3"/>
        <v>250</v>
      </c>
      <c r="K44" s="30">
        <v>30</v>
      </c>
      <c r="L44" s="30">
        <f t="shared" si="1"/>
        <v>2530</v>
      </c>
      <c r="M44" s="29" t="s">
        <v>22</v>
      </c>
    </row>
    <row r="45" spans="1:13" s="20" customFormat="1" ht="15" customHeight="1">
      <c r="A45" s="28">
        <f t="shared" si="2"/>
        <v>38</v>
      </c>
      <c r="B45" s="29" t="s">
        <v>165</v>
      </c>
      <c r="C45" s="29" t="s">
        <v>178</v>
      </c>
      <c r="D45" s="29" t="s">
        <v>179</v>
      </c>
      <c r="E45" s="34" t="s">
        <v>71</v>
      </c>
      <c r="F45" s="35" t="s">
        <v>64</v>
      </c>
      <c r="G45" s="29">
        <v>20</v>
      </c>
      <c r="H45" s="30">
        <f>VLOOKUP(F45,'[1]USHODAYA '!$C$5:$D$122,2,FALSE)</f>
        <v>20</v>
      </c>
      <c r="I45" s="30"/>
      <c r="J45" s="30">
        <f t="shared" si="3"/>
        <v>100</v>
      </c>
      <c r="K45" s="30">
        <v>30</v>
      </c>
      <c r="L45" s="30">
        <f t="shared" si="1"/>
        <v>530</v>
      </c>
      <c r="M45" s="31" t="s">
        <v>90</v>
      </c>
    </row>
    <row r="46" spans="1:13" s="20" customFormat="1" ht="15" customHeight="1">
      <c r="A46" s="28">
        <f t="shared" si="2"/>
        <v>39</v>
      </c>
      <c r="B46" s="29" t="s">
        <v>165</v>
      </c>
      <c r="C46" s="29" t="s">
        <v>180</v>
      </c>
      <c r="D46" s="29" t="s">
        <v>181</v>
      </c>
      <c r="E46" s="34" t="s">
        <v>71</v>
      </c>
      <c r="F46" s="35" t="s">
        <v>63</v>
      </c>
      <c r="G46" s="29">
        <v>25</v>
      </c>
      <c r="H46" s="30">
        <v>15</v>
      </c>
      <c r="I46" s="30"/>
      <c r="J46" s="30">
        <f t="shared" si="3"/>
        <v>125</v>
      </c>
      <c r="K46" s="30">
        <v>30</v>
      </c>
      <c r="L46" s="30">
        <f t="shared" si="1"/>
        <v>530</v>
      </c>
      <c r="M46" s="29" t="s">
        <v>42</v>
      </c>
    </row>
    <row r="47" spans="1:13" s="20" customFormat="1" ht="15" customHeight="1">
      <c r="A47" s="49" t="s">
        <v>182</v>
      </c>
      <c r="B47" s="50"/>
      <c r="C47" s="50"/>
      <c r="D47" s="50"/>
      <c r="E47" s="50"/>
      <c r="F47" s="50"/>
      <c r="G47" s="50"/>
      <c r="H47" s="50"/>
      <c r="I47" s="50"/>
      <c r="J47" s="50"/>
      <c r="K47" s="51"/>
      <c r="L47" s="36">
        <f>SUM(L8:L46)</f>
        <v>41590</v>
      </c>
      <c r="M47" s="37"/>
    </row>
    <row r="48" spans="1:13" s="20" customFormat="1" ht="15" customHeight="1" thickBot="1">
      <c r="A48" s="24"/>
      <c r="B48" s="25"/>
      <c r="C48" s="25"/>
      <c r="D48" s="25"/>
      <c r="E48" s="25"/>
      <c r="F48" s="25"/>
      <c r="G48" s="26">
        <f>SUM(G8:G46)</f>
        <v>1134</v>
      </c>
      <c r="H48" s="27"/>
      <c r="I48" s="27"/>
      <c r="J48" s="27"/>
      <c r="K48" s="27"/>
      <c r="L48" s="27"/>
      <c r="M48" s="25"/>
    </row>
    <row r="49" spans="1:12" ht="30" customHeight="1" thickBot="1">
      <c r="A49" s="43" t="s">
        <v>65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5"/>
    </row>
    <row r="50" spans="1:12" ht="29.25" customHeight="1" thickBot="1">
      <c r="A50" s="46" t="s">
        <v>40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8"/>
    </row>
  </sheetData>
  <sortState ref="B52:M71">
    <sortCondition ref="B52:B71"/>
    <sortCondition ref="C52:C71"/>
  </sortState>
  <mergeCells count="3">
    <mergeCell ref="A49:L49"/>
    <mergeCell ref="A50:L50"/>
    <mergeCell ref="A47:K47"/>
  </mergeCells>
  <conditionalFormatting sqref="D51:D1048576 D1:D6">
    <cfRule type="duplicateValues" dxfId="2" priority="7"/>
  </conditionalFormatting>
  <conditionalFormatting sqref="C7:C48">
    <cfRule type="duplicateValues" dxfId="1" priority="88"/>
  </conditionalFormatting>
  <printOptions horizontalCentered="1"/>
  <pageMargins left="0.15748031496062992" right="3.937007874015748E-2" top="1.23" bottom="0.4" header="0.19685039370078741" footer="0.1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14</v>
      </c>
      <c r="B1" s="21" t="s">
        <v>0</v>
      </c>
      <c r="C1" s="21" t="s">
        <v>3</v>
      </c>
      <c r="D1" s="21" t="s">
        <v>18</v>
      </c>
      <c r="E1" s="21" t="s">
        <v>15</v>
      </c>
      <c r="F1" s="22" t="s">
        <v>19</v>
      </c>
      <c r="G1" s="21" t="s">
        <v>4</v>
      </c>
      <c r="H1" s="23" t="s">
        <v>5</v>
      </c>
      <c r="I1" s="23" t="s">
        <v>16</v>
      </c>
      <c r="J1" s="23" t="s">
        <v>13</v>
      </c>
      <c r="K1" s="23" t="s">
        <v>6</v>
      </c>
      <c r="L1" s="23" t="s">
        <v>7</v>
      </c>
      <c r="M1" s="21" t="s">
        <v>20</v>
      </c>
    </row>
    <row r="2" spans="1:13">
      <c r="A2" s="38">
        <v>33</v>
      </c>
      <c r="B2" s="39" t="s">
        <v>160</v>
      </c>
      <c r="C2" s="39" t="s">
        <v>161</v>
      </c>
      <c r="D2" s="40" t="s">
        <v>162</v>
      </c>
      <c r="E2" s="40" t="s">
        <v>163</v>
      </c>
      <c r="F2" s="41" t="s">
        <v>37</v>
      </c>
      <c r="G2" s="39">
        <v>24</v>
      </c>
      <c r="H2" s="42">
        <v>29</v>
      </c>
      <c r="I2" s="42"/>
      <c r="J2" s="42"/>
      <c r="K2" s="42">
        <v>30</v>
      </c>
      <c r="L2" s="42">
        <v>726</v>
      </c>
      <c r="M2" s="39" t="s">
        <v>164</v>
      </c>
    </row>
    <row r="3" spans="1:13" ht="15.75">
      <c r="A3" s="32"/>
    </row>
    <row r="4" spans="1:13" ht="15.75">
      <c r="A4" s="33"/>
    </row>
    <row r="5" spans="1:13" ht="15.75">
      <c r="A5" s="33"/>
    </row>
    <row r="6" spans="1:13" ht="15.75">
      <c r="A6" s="33"/>
    </row>
    <row r="7" spans="1:13" ht="15.75">
      <c r="A7" s="33"/>
    </row>
    <row r="8" spans="1:13" ht="15.75">
      <c r="A8" s="33"/>
    </row>
    <row r="9" spans="1:13" ht="15.75">
      <c r="A9" s="33"/>
    </row>
    <row r="10" spans="1:13" ht="15.75">
      <c r="G10" s="32"/>
    </row>
    <row r="11" spans="1:13" ht="15.75">
      <c r="G11" s="32"/>
    </row>
    <row r="12" spans="1:13" ht="15.75">
      <c r="G12" s="32"/>
    </row>
    <row r="13" spans="1:13" ht="15.75">
      <c r="G13" s="33"/>
    </row>
    <row r="14" spans="1:13" ht="15.75">
      <c r="G14" s="33"/>
    </row>
    <row r="15" spans="1:13" ht="15.75">
      <c r="G15" s="33"/>
    </row>
    <row r="16" spans="1:13" ht="15.75">
      <c r="G16" s="33"/>
    </row>
    <row r="17" spans="7:7" ht="15.75">
      <c r="G17" s="33"/>
    </row>
    <row r="18" spans="7:7" ht="15.75">
      <c r="G18" s="33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2024-12-11T11:39:39Z</cp:lastPrinted>
  <dcterms:created xsi:type="dcterms:W3CDTF">2010-04-08T11:28:01Z</dcterms:created>
  <dcterms:modified xsi:type="dcterms:W3CDTF">2024-12-11T11:39:40Z</dcterms:modified>
</cp:coreProperties>
</file>