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30" yWindow="600" windowWidth="19440" windowHeight="117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Invoice!$A$3:$P$66</definedName>
    <definedName name="_xlnm.Print_Titles" localSheetId="0">Invoice!$2:$2</definedName>
  </definedNames>
  <calcPr calcId="124519"/>
</workbook>
</file>

<file path=xl/calcChain.xml><?xml version="1.0" encoding="utf-8"?>
<calcChain xmlns="http://schemas.openxmlformats.org/spreadsheetml/2006/main">
  <c r="L65" i="1"/>
  <c r="K65"/>
  <c r="M63"/>
  <c r="N63" s="1"/>
  <c r="J63"/>
  <c r="M62"/>
  <c r="N62" s="1"/>
  <c r="J62"/>
  <c r="M61"/>
  <c r="N61" s="1"/>
  <c r="J61"/>
  <c r="M60"/>
  <c r="N60" s="1"/>
  <c r="J60"/>
  <c r="M59"/>
  <c r="N59" s="1"/>
  <c r="J59"/>
  <c r="M58"/>
  <c r="N58" s="1"/>
  <c r="J58"/>
  <c r="M57"/>
  <c r="N57" s="1"/>
  <c r="J57"/>
  <c r="M56"/>
  <c r="N56" s="1"/>
  <c r="J56"/>
  <c r="M55"/>
  <c r="N55" s="1"/>
  <c r="J55"/>
  <c r="M54"/>
  <c r="N54" s="1"/>
  <c r="J54"/>
  <c r="M53"/>
  <c r="N53" s="1"/>
  <c r="J53"/>
  <c r="M52"/>
  <c r="N52" s="1"/>
  <c r="J52"/>
  <c r="M51"/>
  <c r="N51" s="1"/>
  <c r="J51"/>
  <c r="M50"/>
  <c r="N50" s="1"/>
  <c r="J50"/>
  <c r="M49"/>
  <c r="N49" s="1"/>
  <c r="J49"/>
  <c r="M48"/>
  <c r="N48" s="1"/>
  <c r="J48"/>
  <c r="M47"/>
  <c r="N47" s="1"/>
  <c r="J47"/>
  <c r="M46"/>
  <c r="N46" s="1"/>
  <c r="J46"/>
  <c r="M45"/>
  <c r="N45" s="1"/>
  <c r="J45"/>
  <c r="M44"/>
  <c r="N44" s="1"/>
  <c r="J44"/>
  <c r="M43"/>
  <c r="N43" s="1"/>
  <c r="J43"/>
  <c r="M42"/>
  <c r="N42" s="1"/>
  <c r="J42"/>
  <c r="M41"/>
  <c r="N41" s="1"/>
  <c r="J41"/>
  <c r="M40"/>
  <c r="N40" s="1"/>
  <c r="J40"/>
  <c r="M39"/>
  <c r="N39" s="1"/>
  <c r="J39"/>
  <c r="M38"/>
  <c r="N38" s="1"/>
  <c r="J38"/>
  <c r="M37"/>
  <c r="N37" s="1"/>
  <c r="J37"/>
  <c r="M36"/>
  <c r="N36" s="1"/>
  <c r="J36"/>
  <c r="M35"/>
  <c r="N35" s="1"/>
  <c r="J35"/>
  <c r="M34"/>
  <c r="N34" s="1"/>
  <c r="J34"/>
  <c r="M33"/>
  <c r="N33" s="1"/>
  <c r="J33"/>
  <c r="M32"/>
  <c r="N32" s="1"/>
  <c r="J32"/>
  <c r="M31"/>
  <c r="N31" s="1"/>
  <c r="J31"/>
  <c r="M30"/>
  <c r="N30" s="1"/>
  <c r="J30"/>
  <c r="M29"/>
  <c r="N29" s="1"/>
  <c r="J29"/>
  <c r="M28"/>
  <c r="N28" s="1"/>
  <c r="J28"/>
  <c r="M27"/>
  <c r="N27" s="1"/>
  <c r="J27"/>
  <c r="M26"/>
  <c r="N26" s="1"/>
  <c r="J26"/>
  <c r="M25"/>
  <c r="N25" s="1"/>
  <c r="J25"/>
  <c r="M24"/>
  <c r="N24" s="1"/>
  <c r="J24"/>
  <c r="M23"/>
  <c r="N23" s="1"/>
  <c r="J23"/>
  <c r="M22"/>
  <c r="N22" s="1"/>
  <c r="J22"/>
  <c r="M21"/>
  <c r="N21" s="1"/>
  <c r="J21"/>
  <c r="M20"/>
  <c r="N20" s="1"/>
  <c r="J20"/>
  <c r="M19"/>
  <c r="N19" s="1"/>
  <c r="J19"/>
  <c r="M18"/>
  <c r="N18" s="1"/>
  <c r="J18"/>
  <c r="M17"/>
  <c r="N17" s="1"/>
  <c r="J17"/>
  <c r="M16"/>
  <c r="N16" s="1"/>
  <c r="J16"/>
  <c r="M15"/>
  <c r="N15" s="1"/>
  <c r="J15"/>
  <c r="M14"/>
  <c r="N14" s="1"/>
  <c r="J14"/>
  <c r="M13"/>
  <c r="N13" s="1"/>
  <c r="J13"/>
  <c r="M12"/>
  <c r="N12" s="1"/>
  <c r="J12"/>
  <c r="M11"/>
  <c r="N11" s="1"/>
  <c r="J11"/>
  <c r="M10"/>
  <c r="N10" s="1"/>
  <c r="J10"/>
  <c r="M9"/>
  <c r="N9" s="1"/>
  <c r="J9"/>
  <c r="M8"/>
  <c r="N8" s="1"/>
  <c r="J8"/>
  <c r="M7"/>
  <c r="N7" s="1"/>
  <c r="J7"/>
  <c r="M6"/>
  <c r="N6" s="1"/>
  <c r="J6"/>
  <c r="M5"/>
  <c r="N5" s="1"/>
  <c r="J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M4"/>
  <c r="N4" s="1"/>
  <c r="J4"/>
  <c r="N64" l="1"/>
</calcChain>
</file>

<file path=xl/sharedStrings.xml><?xml version="1.0" encoding="utf-8"?>
<sst xmlns="http://schemas.openxmlformats.org/spreadsheetml/2006/main" count="443" uniqueCount="196">
  <si>
    <t>INVOICE
PRAGATI LOGISTICS,SAMANTA SAHI 
KHUNTIA LANE,8984191006
GST No:21AGHPB9356M1Z9</t>
  </si>
  <si>
    <t>SL.</t>
  </si>
  <si>
    <t>LR NO.</t>
  </si>
  <si>
    <t>PARTY NAME</t>
  </si>
  <si>
    <t>DESTINATION</t>
  </si>
  <si>
    <t>CASE</t>
  </si>
  <si>
    <t>WEIGHT</t>
  </si>
  <si>
    <t>RATE</t>
  </si>
  <si>
    <t>DHENKANAL</t>
  </si>
  <si>
    <t>BALASORE</t>
  </si>
  <si>
    <t>BHADRAK</t>
  </si>
  <si>
    <t xml:space="preserve">SSIL PAINT INDUSTRIES PRIVATE LIMITED
ADDRESS : JAGATPUR CUTTACK, 9147077050
GST NO: 21ABICS3895F1Z7
</t>
  </si>
  <si>
    <t>FROM</t>
  </si>
  <si>
    <t>CTC</t>
  </si>
  <si>
    <t>AMT.</t>
  </si>
  <si>
    <t>Kindly, verify &amp; confirm within 7 days.
GST to be paid by Consignor under Reverse Charge Mechanism (RCM) as per GST.</t>
  </si>
  <si>
    <t>Thanking you for your business.
PRAGATI LOGISTICS</t>
  </si>
  <si>
    <t>DISTRICT</t>
  </si>
  <si>
    <t xml:space="preserve">KAIRASI </t>
  </si>
  <si>
    <t>DATE</t>
  </si>
  <si>
    <t>INV. DATE</t>
  </si>
  <si>
    <t>INV. NO.</t>
  </si>
  <si>
    <t>CUTTACK</t>
  </si>
  <si>
    <t xml:space="preserve">	JAJPUR</t>
  </si>
  <si>
    <t>ANGUL</t>
  </si>
  <si>
    <t>DHAMNAGAR</t>
  </si>
  <si>
    <t>GANJAM</t>
  </si>
  <si>
    <t>NEW SAI TARINI COLOUR HOUSE</t>
  </si>
  <si>
    <t>KEONJHAR</t>
  </si>
  <si>
    <t>MAA NARAYANI ENTERPRISES</t>
  </si>
  <si>
    <t>BARAMBA</t>
  </si>
  <si>
    <t>NARASINGHA PAINTS STORE</t>
  </si>
  <si>
    <t>SAHOO STEEL CO</t>
  </si>
  <si>
    <t>KENDRAPARA</t>
  </si>
  <si>
    <t>REMARKS</t>
  </si>
  <si>
    <t>SAHU TRADERS</t>
  </si>
  <si>
    <t>KURUDOL</t>
  </si>
  <si>
    <t>GIFT-3</t>
  </si>
  <si>
    <t>GIFT-2</t>
  </si>
  <si>
    <t>KALINGA HARDWARE</t>
  </si>
  <si>
    <t>KAMAKHYANAGAR</t>
  </si>
  <si>
    <t>T P TRADERS</t>
  </si>
  <si>
    <t>RUPSA</t>
  </si>
  <si>
    <t>POPULAR STEEL</t>
  </si>
  <si>
    <t>TURANGA</t>
  </si>
  <si>
    <t>SUKINDA</t>
  </si>
  <si>
    <t>BANTA</t>
  </si>
  <si>
    <t>DIST ANCE</t>
  </si>
  <si>
    <t>04/11/2024</t>
  </si>
  <si>
    <t>PL/JA/18023</t>
  </si>
  <si>
    <t>04.11.2024</t>
  </si>
  <si>
    <t>2599540006</t>
  </si>
  <si>
    <t xml:space="preserve">POPULAR STEEL </t>
  </si>
  <si>
    <t>MACHINE</t>
  </si>
  <si>
    <t>PL/JA/18025</t>
  </si>
  <si>
    <t>05.11.2024</t>
  </si>
  <si>
    <t>06/11/2024</t>
  </si>
  <si>
    <t>PL/JA/18164</t>
  </si>
  <si>
    <t>06.11.2024</t>
  </si>
  <si>
    <t>GIFT-1</t>
  </si>
  <si>
    <t>PL/JA/18166</t>
  </si>
  <si>
    <t xml:space="preserve"> GIFT-1</t>
  </si>
  <si>
    <t>11/11/2024</t>
  </si>
  <si>
    <t>PL/JA/18539</t>
  </si>
  <si>
    <t>11.11.2024</t>
  </si>
  <si>
    <t xml:space="preserve">MANJULATA TRADERS </t>
  </si>
  <si>
    <t>BALIA BAZAR</t>
  </si>
  <si>
    <t>PL/JA/18595</t>
  </si>
  <si>
    <t xml:space="preserve">MAA NARAYANI ENTERPRISES </t>
  </si>
  <si>
    <t>12/11/2024</t>
  </si>
  <si>
    <t>PL/JA/18597</t>
  </si>
  <si>
    <t>12.11.2024</t>
  </si>
  <si>
    <t>JAYANTI TRADER</t>
  </si>
  <si>
    <t>13/11/2024</t>
  </si>
  <si>
    <t>PL/JA/18670</t>
  </si>
  <si>
    <t>13.11.2024</t>
  </si>
  <si>
    <t>MAHAVIR AGENCIES</t>
  </si>
  <si>
    <t>KHANTAPADA</t>
  </si>
  <si>
    <t>14/11/2024</t>
  </si>
  <si>
    <t>PL/JA/18791</t>
  </si>
  <si>
    <t>14.11.2024</t>
  </si>
  <si>
    <t>15/11/2024</t>
  </si>
  <si>
    <t>PL/JA/18995</t>
  </si>
  <si>
    <t>15.11.2024</t>
  </si>
  <si>
    <t>PL/JA/18996</t>
  </si>
  <si>
    <t>PL/JA/18997</t>
  </si>
  <si>
    <t>SHREE TRADERS AND CONSTRUCTION</t>
  </si>
  <si>
    <t>BHUTMUNDAI</t>
  </si>
  <si>
    <t>JAGATSINGHPUR</t>
  </si>
  <si>
    <t>16/11/2024</t>
  </si>
  <si>
    <t>PL/JA/19013</t>
  </si>
  <si>
    <t>16.11.2024</t>
  </si>
  <si>
    <t>18/11/2024</t>
  </si>
  <si>
    <t>PL/JA/19011</t>
  </si>
  <si>
    <t>18.11.2024</t>
  </si>
  <si>
    <t>PL/JA/19022</t>
  </si>
  <si>
    <t>19/11/2024</t>
  </si>
  <si>
    <t>PL/JA/19140</t>
  </si>
  <si>
    <t>19.11.2024</t>
  </si>
  <si>
    <t>MAA SAROJINI HARDWARE</t>
  </si>
  <si>
    <t>SUNHAT</t>
  </si>
  <si>
    <t>PL/JA/19141</t>
  </si>
  <si>
    <t>21/11/2024</t>
  </si>
  <si>
    <t>PL/JA/19268</t>
  </si>
  <si>
    <t>21.11.2024</t>
  </si>
  <si>
    <t>PL/JA/19269</t>
  </si>
  <si>
    <t>MAA BHUASUNI PAINTS AND HARDWARE</t>
  </si>
  <si>
    <t>CDA-13</t>
  </si>
  <si>
    <t>22/11/2024</t>
  </si>
  <si>
    <t>PL/JA/19338</t>
  </si>
  <si>
    <t>22.11.2024</t>
  </si>
  <si>
    <t>PL/JA/19346</t>
  </si>
  <si>
    <t>PL/JA/19347</t>
  </si>
  <si>
    <t>23/11/2024</t>
  </si>
  <si>
    <t>PL/JA/19374</t>
  </si>
  <si>
    <t>23.11.2024</t>
  </si>
  <si>
    <t>PL/JA/19391</t>
  </si>
  <si>
    <t>25/11/2024</t>
  </si>
  <si>
    <t>PL/JA/19425</t>
  </si>
  <si>
    <t>25.11.2024</t>
  </si>
  <si>
    <t>PRABHU ENTERPRISES</t>
  </si>
  <si>
    <t>HATADIHI</t>
  </si>
  <si>
    <t>PL/JA/19426</t>
  </si>
  <si>
    <t>PL/JA/19427</t>
  </si>
  <si>
    <t>PL/JA/19428</t>
  </si>
  <si>
    <t>PL/JA/19454</t>
  </si>
  <si>
    <t>BAPU TRADERS</t>
  </si>
  <si>
    <t>BALARAM PRASAD</t>
  </si>
  <si>
    <t>26/11/2024</t>
  </si>
  <si>
    <t>PL/JA/19635</t>
  </si>
  <si>
    <t>26.11.2024</t>
  </si>
  <si>
    <t>JAI BAJRANG STEEL</t>
  </si>
  <si>
    <t>27/11/2024</t>
  </si>
  <si>
    <t>PL/JA/19634</t>
  </si>
  <si>
    <t>27.11.2024</t>
  </si>
  <si>
    <t>28/11/2024</t>
  </si>
  <si>
    <t>PL/JA/19711</t>
  </si>
  <si>
    <t>28.11.2024</t>
  </si>
  <si>
    <t>GANAPATI IRON STORE</t>
  </si>
  <si>
    <t>ATTABIRA</t>
  </si>
  <si>
    <t>BARGARH</t>
  </si>
  <si>
    <t>PL/JA/19712</t>
  </si>
  <si>
    <t>PRATIK TILES AND MARBLE</t>
  </si>
  <si>
    <t>SASON</t>
  </si>
  <si>
    <t>SAMBALPUR</t>
  </si>
  <si>
    <t>PL/JA/19759</t>
  </si>
  <si>
    <t>MAA TARINI TRADERS</t>
  </si>
  <si>
    <t>BAMUR</t>
  </si>
  <si>
    <t>PL/JA/19760</t>
  </si>
  <si>
    <t>PL/JA/19761</t>
  </si>
  <si>
    <t>PL/JA/19762</t>
  </si>
  <si>
    <t>PL/JA/19770</t>
  </si>
  <si>
    <t>M R TRADERS</t>
  </si>
  <si>
    <t>29/11/2024</t>
  </si>
  <si>
    <t>PL/JA/19758</t>
  </si>
  <si>
    <t>29.11.2024</t>
  </si>
  <si>
    <t>PAINTS AND DOOR</t>
  </si>
  <si>
    <t>PL/JA/19788</t>
  </si>
  <si>
    <t>PL/JA/19789</t>
  </si>
  <si>
    <t>SHREE MAHIP PAINTS AND TILES</t>
  </si>
  <si>
    <t>BARAIPALI</t>
  </si>
  <si>
    <t>PL/JA/20060</t>
  </si>
  <si>
    <t>30/11/2024</t>
  </si>
  <si>
    <t>PL/JA/19888</t>
  </si>
  <si>
    <t>30.11.2024</t>
  </si>
  <si>
    <t>THE COLOUR CAFE</t>
  </si>
  <si>
    <t>PL/JA/20061</t>
  </si>
  <si>
    <t>PL/JA/20221</t>
  </si>
  <si>
    <t xml:space="preserve">SNEHA ENTERPRIZE </t>
  </si>
  <si>
    <t>PL/JA/20230</t>
  </si>
  <si>
    <t>PL/JA/20237</t>
  </si>
  <si>
    <t>PL/JA/20238</t>
  </si>
  <si>
    <t>PL/JA/20109</t>
  </si>
  <si>
    <t>JAY JAGANNATH ENTERPRISES</t>
  </si>
  <si>
    <t>PITHAPUR</t>
  </si>
  <si>
    <t>PL/JA/20125</t>
  </si>
  <si>
    <t>PL/JA/20129</t>
  </si>
  <si>
    <t>PL/JA/20140</t>
  </si>
  <si>
    <t>PALEI HARDWARE STORE</t>
  </si>
  <si>
    <t>GHATAGAON</t>
  </si>
  <si>
    <t>PL/JA/20141</t>
  </si>
  <si>
    <t>PL/JA/20170</t>
  </si>
  <si>
    <t>PL/JA/20171</t>
  </si>
  <si>
    <t>PL/JA/20185</t>
  </si>
  <si>
    <t>PL/JA/20235</t>
  </si>
  <si>
    <t>PL/JA/20256</t>
  </si>
  <si>
    <t xml:space="preserve">LAXMIPRIYA ENTERPRISES </t>
  </si>
  <si>
    <t>SATHIPUR</t>
  </si>
  <si>
    <t>PL/JA/20309</t>
  </si>
  <si>
    <t>MOHAPATRA HARDWARE STORE</t>
  </si>
  <si>
    <t>ANANTAPUR SORO</t>
  </si>
  <si>
    <t>PL/JA/20312</t>
  </si>
  <si>
    <t>MAA ALEKHA SUNDARI CEMENT STORE</t>
  </si>
  <si>
    <t>RAJNAGAR</t>
  </si>
  <si>
    <t>(RUPEES SIXTY SEVEN THOUSAND THREE HUNDRED NINETY NINE ONLY)</t>
  </si>
  <si>
    <t xml:space="preserve">Bill Date:  01/12/2024
Bill NO : 27732
Total Amount: 67399.00
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</si>
</sst>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yy;@"/>
  </numFmts>
  <fonts count="5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16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wrapText="1"/>
    </xf>
    <xf numFmtId="2" fontId="1" fillId="2" borderId="6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2" fontId="0" fillId="0" borderId="0" xfId="0" applyNumberFormat="1"/>
    <xf numFmtId="0" fontId="0" fillId="0" borderId="0" xfId="0"/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0" applyNumberFormat="1" applyAlignment="1">
      <alignment horizontal="right"/>
    </xf>
    <xf numFmtId="164" fontId="4" fillId="0" borderId="7" xfId="0" applyNumberFormat="1" applyFont="1" applyBorder="1"/>
    <xf numFmtId="2" fontId="4" fillId="0" borderId="6" xfId="0" applyNumberFormat="1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164" fontId="4" fillId="0" borderId="14" xfId="0" applyNumberFormat="1" applyFont="1" applyBorder="1" applyAlignment="1">
      <alignment horizontal="left" vertical="center"/>
    </xf>
    <xf numFmtId="0" fontId="4" fillId="0" borderId="14" xfId="0" applyFont="1" applyBorder="1" applyAlignment="1">
      <alignment vertical="center"/>
    </xf>
    <xf numFmtId="2" fontId="4" fillId="0" borderId="14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64" fontId="4" fillId="0" borderId="1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165" fontId="4" fillId="0" borderId="17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164" fontId="4" fillId="0" borderId="17" xfId="0" applyNumberFormat="1" applyFont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164" fontId="4" fillId="0" borderId="17" xfId="0" applyNumberFormat="1" applyFont="1" applyBorder="1" applyAlignment="1">
      <alignment horizontal="right" vertical="center"/>
    </xf>
    <xf numFmtId="2" fontId="4" fillId="0" borderId="17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left" vertical="center" wrapText="1"/>
    </xf>
    <xf numFmtId="0" fontId="0" fillId="0" borderId="5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wrapText="1"/>
    </xf>
    <xf numFmtId="2" fontId="1" fillId="0" borderId="6" xfId="0" applyNumberFormat="1" applyFont="1" applyBorder="1" applyAlignment="1">
      <alignment horizontal="left" wrapText="1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6</xdr:col>
      <xdr:colOff>47625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0"/>
          <a:ext cx="4581525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UGH/SSIL%20QUO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DESTINATION</v>
          </cell>
          <cell r="B1" t="str">
            <v>DISTANCE</v>
          </cell>
        </row>
        <row r="2">
          <cell r="A2" t="str">
            <v>ADA</v>
          </cell>
          <cell r="B2">
            <v>145</v>
          </cell>
          <cell r="C2">
            <v>3</v>
          </cell>
        </row>
        <row r="3">
          <cell r="A3" t="str">
            <v>AMBAPUA GANJAM</v>
          </cell>
          <cell r="B3">
            <v>210</v>
          </cell>
          <cell r="C3">
            <v>3</v>
          </cell>
        </row>
        <row r="4">
          <cell r="A4" t="str">
            <v>ANANDAPUR</v>
          </cell>
          <cell r="B4">
            <v>125</v>
          </cell>
          <cell r="C4">
            <v>3</v>
          </cell>
        </row>
        <row r="5">
          <cell r="A5" t="str">
            <v>ANANTAPUR SORO</v>
          </cell>
          <cell r="B5">
            <v>150</v>
          </cell>
          <cell r="C5">
            <v>3</v>
          </cell>
        </row>
        <row r="6">
          <cell r="A6" t="str">
            <v>ANGUL</v>
          </cell>
          <cell r="B6">
            <v>130</v>
          </cell>
          <cell r="C6">
            <v>3</v>
          </cell>
        </row>
        <row r="7">
          <cell r="A7" t="str">
            <v>ARNAPAL</v>
          </cell>
          <cell r="B7">
            <v>130</v>
          </cell>
          <cell r="C7">
            <v>3</v>
          </cell>
        </row>
        <row r="8">
          <cell r="A8" t="str">
            <v>BARAMBA</v>
          </cell>
          <cell r="B8">
            <v>80</v>
          </cell>
          <cell r="C8">
            <v>2.25</v>
          </cell>
        </row>
        <row r="9">
          <cell r="A9" t="str">
            <v>BADAMBADI</v>
          </cell>
          <cell r="B9">
            <v>15</v>
          </cell>
          <cell r="C9">
            <v>2.25</v>
          </cell>
        </row>
        <row r="10">
          <cell r="A10" t="str">
            <v>BADAMULABASANTA</v>
          </cell>
          <cell r="B10">
            <v>90</v>
          </cell>
          <cell r="C10">
            <v>2.25</v>
          </cell>
        </row>
        <row r="11">
          <cell r="A11" t="str">
            <v>BADAPATASUNDARPUR</v>
          </cell>
          <cell r="B11">
            <v>50</v>
          </cell>
          <cell r="C11">
            <v>2.25</v>
          </cell>
        </row>
        <row r="12">
          <cell r="A12" t="str">
            <v>BAGHAMARI</v>
          </cell>
          <cell r="B12">
            <v>75</v>
          </cell>
          <cell r="C12">
            <v>2.25</v>
          </cell>
        </row>
        <row r="13">
          <cell r="A13" t="str">
            <v>BAHALDA</v>
          </cell>
          <cell r="B13">
            <v>300</v>
          </cell>
          <cell r="C13">
            <v>3.75</v>
          </cell>
        </row>
        <row r="14">
          <cell r="A14" t="str">
            <v>BALARAM PRASAD</v>
          </cell>
          <cell r="B14">
            <v>125</v>
          </cell>
          <cell r="C14">
            <v>3</v>
          </cell>
        </row>
        <row r="15">
          <cell r="A15" t="str">
            <v>BALASORE</v>
          </cell>
          <cell r="B15">
            <v>200</v>
          </cell>
          <cell r="C15">
            <v>3</v>
          </cell>
        </row>
        <row r="16">
          <cell r="A16" t="str">
            <v>BALIA BAZAR</v>
          </cell>
          <cell r="B16">
            <v>85</v>
          </cell>
          <cell r="C16">
            <v>2.25</v>
          </cell>
        </row>
        <row r="17">
          <cell r="A17" t="str">
            <v>BALIKHANDA, BHADRAK</v>
          </cell>
          <cell r="B17">
            <v>155</v>
          </cell>
          <cell r="C17">
            <v>3</v>
          </cell>
        </row>
        <row r="18">
          <cell r="A18" t="str">
            <v>BANARPAL</v>
          </cell>
          <cell r="B18">
            <v>130</v>
          </cell>
          <cell r="C18">
            <v>3</v>
          </cell>
        </row>
        <row r="19">
          <cell r="A19" t="str">
            <v>BANKI</v>
          </cell>
          <cell r="B19">
            <v>50</v>
          </cell>
          <cell r="C19">
            <v>2.25</v>
          </cell>
        </row>
        <row r="20">
          <cell r="A20" t="str">
            <v>BARIMULA</v>
          </cell>
          <cell r="B20">
            <v>65</v>
          </cell>
          <cell r="C20">
            <v>2.25</v>
          </cell>
        </row>
        <row r="21">
          <cell r="A21" t="str">
            <v>BASTA</v>
          </cell>
          <cell r="B21">
            <v>240</v>
          </cell>
          <cell r="C21">
            <v>3</v>
          </cell>
        </row>
        <row r="22">
          <cell r="A22" t="str">
            <v>BASUDEVPUR</v>
          </cell>
          <cell r="B22">
            <v>160</v>
          </cell>
          <cell r="C22">
            <v>2.25</v>
          </cell>
        </row>
        <row r="23">
          <cell r="A23" t="str">
            <v>BERHAMPUR</v>
          </cell>
          <cell r="B23">
            <v>210</v>
          </cell>
          <cell r="C23">
            <v>3</v>
          </cell>
        </row>
        <row r="24">
          <cell r="A24" t="str">
            <v>BETADA</v>
          </cell>
          <cell r="B24">
            <v>150</v>
          </cell>
          <cell r="C24">
            <v>3</v>
          </cell>
        </row>
        <row r="25">
          <cell r="A25" t="str">
            <v>BETNOTI</v>
          </cell>
          <cell r="B25">
            <v>285</v>
          </cell>
          <cell r="C25">
            <v>3</v>
          </cell>
        </row>
        <row r="26">
          <cell r="A26" t="str">
            <v>BHADRAK</v>
          </cell>
          <cell r="B26">
            <v>130</v>
          </cell>
          <cell r="C26">
            <v>3</v>
          </cell>
        </row>
        <row r="27">
          <cell r="A27" t="str">
            <v>BHANJANAGAR</v>
          </cell>
          <cell r="B27">
            <v>200</v>
          </cell>
          <cell r="C27">
            <v>3</v>
          </cell>
        </row>
        <row r="28">
          <cell r="A28" t="str">
            <v>BHAPUR BRP</v>
          </cell>
          <cell r="B28">
            <v>210</v>
          </cell>
          <cell r="C28">
            <v>3</v>
          </cell>
        </row>
        <row r="29">
          <cell r="A29" t="str">
            <v>BHARATPUR</v>
          </cell>
          <cell r="B29">
            <v>55</v>
          </cell>
          <cell r="C29">
            <v>2.25</v>
          </cell>
        </row>
        <row r="30">
          <cell r="A30" t="str">
            <v>BHUBANESWAR</v>
          </cell>
          <cell r="B30">
            <v>35</v>
          </cell>
          <cell r="C30">
            <v>1.5</v>
          </cell>
        </row>
        <row r="31">
          <cell r="A31" t="str">
            <v>BHUBANESWAR (UNIT-4)</v>
          </cell>
          <cell r="B31">
            <v>35</v>
          </cell>
          <cell r="C31">
            <v>2.25</v>
          </cell>
        </row>
        <row r="32">
          <cell r="A32" t="str">
            <v>BHUTMUNDAI</v>
          </cell>
          <cell r="B32">
            <v>85</v>
          </cell>
          <cell r="C32">
            <v>2.25</v>
          </cell>
        </row>
        <row r="33">
          <cell r="A33" t="str">
            <v>BISOI</v>
          </cell>
          <cell r="B33">
            <v>270</v>
          </cell>
          <cell r="C33">
            <v>3.75</v>
          </cell>
        </row>
        <row r="34">
          <cell r="A34" t="str">
            <v>BOINDA</v>
          </cell>
          <cell r="B34">
            <v>170</v>
          </cell>
          <cell r="C34">
            <v>3</v>
          </cell>
        </row>
        <row r="35">
          <cell r="A35" t="str">
            <v>BONTH CHAK</v>
          </cell>
          <cell r="B35">
            <v>135</v>
          </cell>
          <cell r="C35">
            <v>3</v>
          </cell>
        </row>
        <row r="36">
          <cell r="A36" t="str">
            <v>BUGUDA</v>
          </cell>
          <cell r="B36">
            <v>200</v>
          </cell>
          <cell r="C36">
            <v>3</v>
          </cell>
        </row>
        <row r="37">
          <cell r="A37" t="str">
            <v>CHANDAKA</v>
          </cell>
          <cell r="B37">
            <v>45</v>
          </cell>
          <cell r="C37">
            <v>2.25</v>
          </cell>
        </row>
        <row r="38">
          <cell r="A38" t="str">
            <v>CHHATABARA</v>
          </cell>
          <cell r="B38">
            <v>50</v>
          </cell>
          <cell r="C38">
            <v>2.25</v>
          </cell>
        </row>
        <row r="39">
          <cell r="A39" t="str">
            <v>CHHATRAPUR</v>
          </cell>
          <cell r="B39">
            <v>185</v>
          </cell>
          <cell r="C39">
            <v>3</v>
          </cell>
        </row>
        <row r="40">
          <cell r="A40" t="str">
            <v>CHOUDWAR</v>
          </cell>
          <cell r="B40">
            <v>15</v>
          </cell>
          <cell r="C40">
            <v>2.25</v>
          </cell>
        </row>
        <row r="41">
          <cell r="A41" t="str">
            <v>COLLEGE SQUARE</v>
          </cell>
          <cell r="B41">
            <v>10</v>
          </cell>
          <cell r="C41">
            <v>1.5</v>
          </cell>
        </row>
        <row r="42">
          <cell r="A42" t="str">
            <v>CUTTACK</v>
          </cell>
          <cell r="B42">
            <v>15</v>
          </cell>
          <cell r="C42">
            <v>1.5</v>
          </cell>
        </row>
        <row r="43">
          <cell r="A43" t="str">
            <v>CUTTACK CONTAINMENT ROAD</v>
          </cell>
          <cell r="B43">
            <v>15</v>
          </cell>
          <cell r="C43">
            <v>1.5</v>
          </cell>
        </row>
        <row r="44">
          <cell r="A44" t="str">
            <v>DAMANA</v>
          </cell>
          <cell r="B44">
            <v>35</v>
          </cell>
          <cell r="C44">
            <v>2.25</v>
          </cell>
        </row>
        <row r="45">
          <cell r="A45" t="str">
            <v>DANAGADI</v>
          </cell>
          <cell r="B45">
            <v>90</v>
          </cell>
          <cell r="C45">
            <v>2.25</v>
          </cell>
        </row>
        <row r="46">
          <cell r="A46" t="str">
            <v>DHALAPATHAR</v>
          </cell>
          <cell r="B46">
            <v>90</v>
          </cell>
          <cell r="C46">
            <v>2.25</v>
          </cell>
        </row>
        <row r="47">
          <cell r="A47" t="str">
            <v>DHAMNAGAR</v>
          </cell>
          <cell r="B47">
            <v>155</v>
          </cell>
          <cell r="C47">
            <v>3</v>
          </cell>
        </row>
        <row r="48">
          <cell r="A48" t="str">
            <v>DHENKANAL</v>
          </cell>
          <cell r="B48">
            <v>50</v>
          </cell>
          <cell r="C48">
            <v>2.25</v>
          </cell>
        </row>
        <row r="49">
          <cell r="A49" t="str">
            <v>DIGAPAHANDI</v>
          </cell>
          <cell r="B49">
            <v>235</v>
          </cell>
          <cell r="C49">
            <v>3</v>
          </cell>
        </row>
        <row r="50">
          <cell r="A50" t="str">
            <v>GAJAPATI</v>
          </cell>
          <cell r="B50">
            <v>350</v>
          </cell>
          <cell r="C50">
            <v>3.75</v>
          </cell>
        </row>
        <row r="51">
          <cell r="A51" t="str">
            <v>GANESWARPUR GANJAM</v>
          </cell>
          <cell r="B51">
            <v>220</v>
          </cell>
          <cell r="C51">
            <v>3</v>
          </cell>
        </row>
        <row r="52">
          <cell r="A52" t="str">
            <v>GANJAM</v>
          </cell>
          <cell r="B52">
            <v>200</v>
          </cell>
          <cell r="C52">
            <v>3</v>
          </cell>
        </row>
        <row r="53">
          <cell r="A53" t="str">
            <v>GANJAM</v>
          </cell>
          <cell r="B53">
            <v>230</v>
          </cell>
          <cell r="C53">
            <v>3</v>
          </cell>
        </row>
        <row r="54">
          <cell r="A54" t="str">
            <v>GELPUR</v>
          </cell>
          <cell r="B54">
            <v>110</v>
          </cell>
          <cell r="C54">
            <v>2.25</v>
          </cell>
        </row>
        <row r="55">
          <cell r="A55" t="str">
            <v>GHASIPURA</v>
          </cell>
          <cell r="B55">
            <v>125</v>
          </cell>
          <cell r="C55">
            <v>3</v>
          </cell>
        </row>
        <row r="56">
          <cell r="A56" t="str">
            <v>GHATAGAON</v>
          </cell>
          <cell r="B56">
            <v>255</v>
          </cell>
          <cell r="C56">
            <v>3.75</v>
          </cell>
        </row>
        <row r="57">
          <cell r="A57" t="str">
            <v>GODISAHI</v>
          </cell>
          <cell r="B57">
            <v>30</v>
          </cell>
          <cell r="C57">
            <v>2.25</v>
          </cell>
        </row>
        <row r="58">
          <cell r="A58" t="str">
            <v>GOSANINUAGAON BRP</v>
          </cell>
          <cell r="B58">
            <v>210</v>
          </cell>
          <cell r="C58">
            <v>3</v>
          </cell>
        </row>
        <row r="59">
          <cell r="A59" t="str">
            <v>GOTARA</v>
          </cell>
          <cell r="B59">
            <v>35</v>
          </cell>
          <cell r="C59">
            <v>2.25</v>
          </cell>
        </row>
        <row r="60">
          <cell r="A60" t="str">
            <v>GOVINDPUR BAIROI</v>
          </cell>
          <cell r="B60">
            <v>50</v>
          </cell>
          <cell r="C60">
            <v>2.25</v>
          </cell>
        </row>
        <row r="61">
          <cell r="A61" t="str">
            <v>GULNAGAR</v>
          </cell>
          <cell r="B61">
            <v>85</v>
          </cell>
          <cell r="C61">
            <v>2.25</v>
          </cell>
        </row>
        <row r="62">
          <cell r="A62" t="str">
            <v>HADUBHANGI</v>
          </cell>
          <cell r="B62">
            <v>350</v>
          </cell>
          <cell r="C62">
            <v>3.75</v>
          </cell>
        </row>
        <row r="63">
          <cell r="A63" t="str">
            <v>HARIRAJPUR (KHURDA)</v>
          </cell>
          <cell r="B63">
            <v>30</v>
          </cell>
          <cell r="C63">
            <v>2.25</v>
          </cell>
        </row>
        <row r="64">
          <cell r="A64" t="str">
            <v>HATADIHI</v>
          </cell>
          <cell r="B64">
            <v>130</v>
          </cell>
          <cell r="C64">
            <v>3</v>
          </cell>
        </row>
        <row r="65">
          <cell r="A65" t="str">
            <v>JAGATSINGHPUR</v>
          </cell>
          <cell r="B65">
            <v>60</v>
          </cell>
          <cell r="C65">
            <v>2.25</v>
          </cell>
        </row>
        <row r="66">
          <cell r="A66" t="str">
            <v>JAJATI NAGAR</v>
          </cell>
          <cell r="B66">
            <v>70</v>
          </cell>
          <cell r="C66">
            <v>2.25</v>
          </cell>
        </row>
        <row r="67">
          <cell r="A67" t="str">
            <v>JAJPUR TOWN</v>
          </cell>
          <cell r="B67">
            <v>70</v>
          </cell>
          <cell r="C67">
            <v>2.25</v>
          </cell>
        </row>
        <row r="68">
          <cell r="A68" t="str">
            <v>JALESWAR</v>
          </cell>
          <cell r="B68">
            <v>260</v>
          </cell>
          <cell r="C68">
            <v>3.75</v>
          </cell>
        </row>
        <row r="69">
          <cell r="A69" t="str">
            <v>JAMUJHADI</v>
          </cell>
          <cell r="B69">
            <v>130</v>
          </cell>
          <cell r="C69">
            <v>3</v>
          </cell>
        </row>
        <row r="70">
          <cell r="A70" t="str">
            <v>JARKA</v>
          </cell>
          <cell r="B70">
            <v>60</v>
          </cell>
          <cell r="C70">
            <v>2.25</v>
          </cell>
        </row>
        <row r="71">
          <cell r="A71" t="str">
            <v>JUNUSPATNA</v>
          </cell>
          <cell r="B71">
            <v>15</v>
          </cell>
          <cell r="C71">
            <v>2.25</v>
          </cell>
        </row>
        <row r="72">
          <cell r="A72" t="str">
            <v>KADALIMUNDA ANGUL</v>
          </cell>
          <cell r="B72">
            <v>130</v>
          </cell>
          <cell r="C72">
            <v>3</v>
          </cell>
        </row>
        <row r="73">
          <cell r="A73" t="str">
            <v xml:space="preserve">KAIRASI </v>
          </cell>
          <cell r="B73">
            <v>190</v>
          </cell>
          <cell r="C73">
            <v>3</v>
          </cell>
        </row>
        <row r="74">
          <cell r="A74" t="str">
            <v>KAMAKHYANAGAR</v>
          </cell>
          <cell r="B74">
            <v>90</v>
          </cell>
          <cell r="C74">
            <v>2.25</v>
          </cell>
        </row>
        <row r="75">
          <cell r="A75" t="str">
            <v>KANSAMARI</v>
          </cell>
          <cell r="B75">
            <v>255</v>
          </cell>
          <cell r="C75">
            <v>3.75</v>
          </cell>
        </row>
        <row r="76">
          <cell r="A76" t="str">
            <v>KASHINAGAR</v>
          </cell>
          <cell r="B76">
            <v>350</v>
          </cell>
          <cell r="C76">
            <v>3.75</v>
          </cell>
        </row>
        <row r="77">
          <cell r="A77" t="str">
            <v>KENDRAPARA</v>
          </cell>
          <cell r="B77">
            <v>85</v>
          </cell>
          <cell r="C77">
            <v>2.25</v>
          </cell>
        </row>
        <row r="78">
          <cell r="A78" t="str">
            <v>KEONJHAR</v>
          </cell>
          <cell r="B78">
            <v>200</v>
          </cell>
          <cell r="C78">
            <v>3</v>
          </cell>
        </row>
        <row r="79">
          <cell r="A79" t="str">
            <v>KESURA, PURI BYPASS</v>
          </cell>
          <cell r="B79">
            <v>25</v>
          </cell>
          <cell r="C79">
            <v>2.25</v>
          </cell>
        </row>
        <row r="80">
          <cell r="A80" t="str">
            <v>KHANTAPADA</v>
          </cell>
          <cell r="B80">
            <v>180</v>
          </cell>
          <cell r="C80">
            <v>3</v>
          </cell>
        </row>
        <row r="81">
          <cell r="A81" t="str">
            <v>KHORDA</v>
          </cell>
          <cell r="B81">
            <v>50</v>
          </cell>
          <cell r="C81">
            <v>2.25</v>
          </cell>
        </row>
        <row r="82">
          <cell r="A82" t="str">
            <v>KHUNTA</v>
          </cell>
          <cell r="B82">
            <v>205</v>
          </cell>
          <cell r="C82">
            <v>3</v>
          </cell>
        </row>
        <row r="83">
          <cell r="A83" t="str">
            <v>KHURDA</v>
          </cell>
          <cell r="B83">
            <v>60</v>
          </cell>
          <cell r="C83">
            <v>2.25</v>
          </cell>
        </row>
        <row r="84">
          <cell r="A84" t="str">
            <v>KODALA</v>
          </cell>
          <cell r="B84">
            <v>170</v>
          </cell>
          <cell r="C84">
            <v>3</v>
          </cell>
        </row>
        <row r="85">
          <cell r="A85" t="str">
            <v>KONISI</v>
          </cell>
          <cell r="B85">
            <v>200</v>
          </cell>
          <cell r="C85">
            <v>3</v>
          </cell>
        </row>
        <row r="86">
          <cell r="A86" t="str">
            <v>KORAPUT</v>
          </cell>
          <cell r="B86">
            <v>530</v>
          </cell>
          <cell r="C86">
            <v>4.25</v>
          </cell>
        </row>
        <row r="87">
          <cell r="A87" t="str">
            <v>KUDIA</v>
          </cell>
          <cell r="B87">
            <v>220</v>
          </cell>
          <cell r="C87">
            <v>3</v>
          </cell>
        </row>
        <row r="88">
          <cell r="A88" t="str">
            <v>KURUDOL</v>
          </cell>
          <cell r="B88">
            <v>130</v>
          </cell>
          <cell r="C88">
            <v>3</v>
          </cell>
        </row>
        <row r="89">
          <cell r="A89" t="str">
            <v>LINK ROAD</v>
          </cell>
          <cell r="B89">
            <v>15</v>
          </cell>
          <cell r="C89">
            <v>2.25</v>
          </cell>
        </row>
        <row r="90">
          <cell r="A90" t="str">
            <v>MACHHAMARA GAJAPATI</v>
          </cell>
          <cell r="B90">
            <v>300</v>
          </cell>
          <cell r="C90">
            <v>3.75</v>
          </cell>
        </row>
        <row r="91">
          <cell r="A91" t="str">
            <v>MADHUPATNA</v>
          </cell>
          <cell r="B91">
            <v>15</v>
          </cell>
          <cell r="C91">
            <v>1.5</v>
          </cell>
        </row>
        <row r="92">
          <cell r="A92" t="str">
            <v>MARKONA</v>
          </cell>
          <cell r="B92">
            <v>125</v>
          </cell>
          <cell r="C92">
            <v>3</v>
          </cell>
        </row>
        <row r="93">
          <cell r="A93" t="str">
            <v>MARKONA, SIMULIA</v>
          </cell>
          <cell r="B93">
            <v>125</v>
          </cell>
          <cell r="C93">
            <v>3</v>
          </cell>
        </row>
        <row r="94">
          <cell r="A94" t="str">
            <v>MULABASANTA KENDRAPARA</v>
          </cell>
          <cell r="B94">
            <v>85</v>
          </cell>
          <cell r="C94">
            <v>2.25</v>
          </cell>
        </row>
        <row r="95">
          <cell r="A95" t="str">
            <v>MUNDALI,BANKI</v>
          </cell>
          <cell r="B95">
            <v>30</v>
          </cell>
          <cell r="C95">
            <v>2.25</v>
          </cell>
        </row>
        <row r="96">
          <cell r="A96" t="str">
            <v>NARAYANPURA</v>
          </cell>
          <cell r="B96">
            <v>350</v>
          </cell>
          <cell r="C96">
            <v>3.75</v>
          </cell>
        </row>
        <row r="97">
          <cell r="A97" t="str">
            <v>NARSINGHPUR</v>
          </cell>
          <cell r="B97">
            <v>105</v>
          </cell>
          <cell r="C97">
            <v>2.25</v>
          </cell>
        </row>
        <row r="98">
          <cell r="A98" t="str">
            <v>NIALI</v>
          </cell>
          <cell r="B98">
            <v>45</v>
          </cell>
          <cell r="C98">
            <v>2.25</v>
          </cell>
        </row>
        <row r="99">
          <cell r="A99" t="str">
            <v>NISCHINTAKOILI</v>
          </cell>
          <cell r="B99">
            <v>35</v>
          </cell>
          <cell r="C99">
            <v>2.25</v>
          </cell>
        </row>
        <row r="100">
          <cell r="A100" t="str">
            <v>PAGA</v>
          </cell>
          <cell r="B100">
            <v>20</v>
          </cell>
          <cell r="C100">
            <v>2.25</v>
          </cell>
        </row>
        <row r="101">
          <cell r="A101" t="str">
            <v xml:space="preserve">PARALAKHEMUNDI </v>
          </cell>
          <cell r="B101">
            <v>350</v>
          </cell>
          <cell r="C101">
            <v>3.75</v>
          </cell>
        </row>
        <row r="102">
          <cell r="A102" t="str">
            <v>PITHAPUR</v>
          </cell>
          <cell r="B102">
            <v>15</v>
          </cell>
          <cell r="C102">
            <v>1.5</v>
          </cell>
        </row>
        <row r="103">
          <cell r="A103" t="str">
            <v>PRESS CHHAK</v>
          </cell>
          <cell r="B103">
            <v>10</v>
          </cell>
          <cell r="C103">
            <v>1.5</v>
          </cell>
        </row>
        <row r="104">
          <cell r="A104" t="str">
            <v>PURI</v>
          </cell>
          <cell r="B104">
            <v>110</v>
          </cell>
          <cell r="C104">
            <v>2.25</v>
          </cell>
        </row>
        <row r="105">
          <cell r="A105" t="str">
            <v>RAGADI</v>
          </cell>
          <cell r="B105">
            <v>85</v>
          </cell>
          <cell r="C105">
            <v>2.25</v>
          </cell>
        </row>
        <row r="106">
          <cell r="A106" t="str">
            <v>RAIPUR (CUTTACK)</v>
          </cell>
          <cell r="B106">
            <v>35</v>
          </cell>
          <cell r="C106">
            <v>2.25</v>
          </cell>
        </row>
        <row r="107">
          <cell r="A107" t="str">
            <v>RAJBERHAMPUR</v>
          </cell>
          <cell r="B107">
            <v>180</v>
          </cell>
          <cell r="C107">
            <v>3</v>
          </cell>
        </row>
        <row r="108">
          <cell r="A108" t="str">
            <v>RAJNAGAR</v>
          </cell>
          <cell r="B108">
            <v>80</v>
          </cell>
          <cell r="C108">
            <v>2.25</v>
          </cell>
        </row>
        <row r="109">
          <cell r="A109" t="str">
            <v>RANIPETA</v>
          </cell>
          <cell r="B109">
            <v>320</v>
          </cell>
          <cell r="C109">
            <v>3.75</v>
          </cell>
        </row>
        <row r="110">
          <cell r="A110" t="str">
            <v>REAMAL</v>
          </cell>
          <cell r="B110">
            <v>220</v>
          </cell>
          <cell r="C110">
            <v>3</v>
          </cell>
        </row>
        <row r="111">
          <cell r="A111" t="str">
            <v>REMUNA</v>
          </cell>
          <cell r="B111">
            <v>210</v>
          </cell>
          <cell r="C111">
            <v>3</v>
          </cell>
        </row>
        <row r="112">
          <cell r="A112" t="str">
            <v>RENGALI</v>
          </cell>
          <cell r="B112">
            <v>270</v>
          </cell>
          <cell r="C112">
            <v>3.75</v>
          </cell>
        </row>
        <row r="113">
          <cell r="A113" t="str">
            <v>RUPSA</v>
          </cell>
          <cell r="B113">
            <v>190</v>
          </cell>
          <cell r="C113">
            <v>3</v>
          </cell>
        </row>
        <row r="114">
          <cell r="A114" t="str">
            <v>SAMBALPUR</v>
          </cell>
          <cell r="B114">
            <v>270</v>
          </cell>
          <cell r="C114">
            <v>3.75</v>
          </cell>
        </row>
        <row r="115">
          <cell r="A115" t="str">
            <v>SATHIPUR</v>
          </cell>
          <cell r="B115">
            <v>85</v>
          </cell>
          <cell r="C115">
            <v>2.25</v>
          </cell>
        </row>
        <row r="116">
          <cell r="A116" t="str">
            <v>SATICHAURA</v>
          </cell>
          <cell r="B116">
            <v>20</v>
          </cell>
          <cell r="C116">
            <v>2.25</v>
          </cell>
        </row>
        <row r="117">
          <cell r="A117" t="str">
            <v>SINGIRI</v>
          </cell>
          <cell r="B117">
            <v>85</v>
          </cell>
          <cell r="C117">
            <v>2.25</v>
          </cell>
        </row>
        <row r="118">
          <cell r="A118" t="str">
            <v>SORO</v>
          </cell>
          <cell r="B118">
            <v>150</v>
          </cell>
          <cell r="C118">
            <v>3</v>
          </cell>
        </row>
        <row r="119">
          <cell r="A119" t="str">
            <v>SUKINDA</v>
          </cell>
          <cell r="B119">
            <v>125</v>
          </cell>
          <cell r="C119">
            <v>3</v>
          </cell>
        </row>
        <row r="120">
          <cell r="A120" t="str">
            <v>SUNABEDA</v>
          </cell>
          <cell r="B120">
            <v>520</v>
          </cell>
          <cell r="C120">
            <v>4.25</v>
          </cell>
        </row>
        <row r="121">
          <cell r="A121" t="str">
            <v>SUNHAT</v>
          </cell>
          <cell r="B121">
            <v>180</v>
          </cell>
          <cell r="C121">
            <v>3</v>
          </cell>
        </row>
        <row r="122">
          <cell r="A122" t="str">
            <v>TIHIDI</v>
          </cell>
          <cell r="B122">
            <v>150</v>
          </cell>
          <cell r="C122">
            <v>3</v>
          </cell>
        </row>
        <row r="123">
          <cell r="A123" t="str">
            <v>TIKIRI</v>
          </cell>
          <cell r="B123">
            <v>470</v>
          </cell>
          <cell r="C123">
            <v>4.25</v>
          </cell>
        </row>
        <row r="124">
          <cell r="A124" t="str">
            <v>TRISULIA</v>
          </cell>
          <cell r="B124">
            <v>25</v>
          </cell>
          <cell r="C124">
            <v>2.25</v>
          </cell>
        </row>
        <row r="125">
          <cell r="A125" t="str">
            <v>TULSIPUR</v>
          </cell>
          <cell r="B125">
            <v>20</v>
          </cell>
          <cell r="C125">
            <v>2.25</v>
          </cell>
        </row>
        <row r="126">
          <cell r="A126" t="str">
            <v>TULU GANJAM</v>
          </cell>
          <cell r="B126">
            <v>215</v>
          </cell>
          <cell r="C126">
            <v>3</v>
          </cell>
        </row>
        <row r="127">
          <cell r="A127" t="str">
            <v>UDALA</v>
          </cell>
          <cell r="B127">
            <v>195</v>
          </cell>
          <cell r="C127">
            <v>3</v>
          </cell>
        </row>
        <row r="128">
          <cell r="A128" t="str">
            <v>BANTA</v>
          </cell>
          <cell r="B128">
            <v>145</v>
          </cell>
          <cell r="C128">
            <v>3</v>
          </cell>
        </row>
        <row r="129">
          <cell r="A129" t="str">
            <v>BHISAMGIRI</v>
          </cell>
          <cell r="B129">
            <v>255</v>
          </cell>
          <cell r="C129">
            <v>3.75</v>
          </cell>
        </row>
        <row r="130">
          <cell r="A130" t="str">
            <v>KANTIGADIA</v>
          </cell>
          <cell r="B130">
            <v>75</v>
          </cell>
          <cell r="C130">
            <v>2.25</v>
          </cell>
        </row>
        <row r="131">
          <cell r="A131" t="str">
            <v>SIMULIA</v>
          </cell>
          <cell r="B131">
            <v>285</v>
          </cell>
          <cell r="C131">
            <v>3.75</v>
          </cell>
        </row>
        <row r="132">
          <cell r="A132" t="str">
            <v>TURANGA</v>
          </cell>
          <cell r="B132">
            <v>135</v>
          </cell>
          <cell r="C132">
            <v>3</v>
          </cell>
        </row>
        <row r="133">
          <cell r="A133" t="str">
            <v>NUAPADA (CUTTACK)</v>
          </cell>
          <cell r="B133">
            <v>15</v>
          </cell>
          <cell r="C133">
            <v>1.5</v>
          </cell>
        </row>
        <row r="134">
          <cell r="A134" t="str">
            <v>ATTABIRA</v>
          </cell>
          <cell r="B134">
            <v>380</v>
          </cell>
          <cell r="C134">
            <v>3.75</v>
          </cell>
        </row>
        <row r="135">
          <cell r="A135" t="str">
            <v>CDA-13</v>
          </cell>
          <cell r="B135">
            <v>25</v>
          </cell>
          <cell r="C135">
            <v>2.25</v>
          </cell>
        </row>
        <row r="136">
          <cell r="A136" t="str">
            <v>SASON</v>
          </cell>
          <cell r="B136">
            <v>320</v>
          </cell>
          <cell r="C136">
            <v>3.75</v>
          </cell>
        </row>
        <row r="137">
          <cell r="A137" t="str">
            <v>BARAIPALI</v>
          </cell>
          <cell r="B137">
            <v>305</v>
          </cell>
          <cell r="C137">
            <v>3.75</v>
          </cell>
        </row>
        <row r="138">
          <cell r="A138" t="str">
            <v>BAMUR</v>
          </cell>
          <cell r="B138">
            <v>200</v>
          </cell>
          <cell r="C138">
            <v>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5"/>
  <sheetViews>
    <sheetView tabSelected="1" topLeftCell="A55" workbookViewId="0">
      <selection activeCell="I78" sqref="I78"/>
    </sheetView>
  </sheetViews>
  <sheetFormatPr defaultRowHeight="15"/>
  <cols>
    <col min="1" max="1" width="3.7109375" style="1" customWidth="1"/>
    <col min="2" max="2" width="10.7109375" style="1" bestFit="1" customWidth="1"/>
    <col min="3" max="3" width="11.85546875" style="1" customWidth="1"/>
    <col min="4" max="4" width="10.42578125" style="1" customWidth="1"/>
    <col min="5" max="5" width="11" style="1" bestFit="1" customWidth="1"/>
    <col min="6" max="6" width="21" style="1" customWidth="1"/>
    <col min="7" max="7" width="6.42578125" style="1" bestFit="1" customWidth="1"/>
    <col min="8" max="8" width="17.85546875" style="1" customWidth="1"/>
    <col min="9" max="9" width="13.28515625" style="2" customWidth="1"/>
    <col min="10" max="10" width="6.28515625" style="2" customWidth="1"/>
    <col min="11" max="11" width="5.85546875" style="2" customWidth="1"/>
    <col min="12" max="12" width="9.5703125" style="2" bestFit="1" customWidth="1"/>
    <col min="13" max="13" width="5.42578125" style="1" bestFit="1" customWidth="1"/>
    <col min="14" max="14" width="8.5703125" style="1" bestFit="1" customWidth="1"/>
    <col min="15" max="15" width="10" style="1" customWidth="1"/>
    <col min="16" max="16384" width="9.140625" style="1"/>
  </cols>
  <sheetData>
    <row r="1" spans="1:16" ht="90" customHeight="1" thickBot="1">
      <c r="A1" s="52"/>
      <c r="B1" s="53"/>
      <c r="C1" s="53"/>
      <c r="D1" s="53"/>
      <c r="E1" s="53"/>
      <c r="F1" s="53"/>
      <c r="G1" s="53"/>
      <c r="H1" s="59" t="s">
        <v>0</v>
      </c>
      <c r="I1" s="59"/>
      <c r="J1" s="59"/>
      <c r="K1" s="59"/>
      <c r="L1" s="59"/>
      <c r="M1" s="59"/>
      <c r="N1" s="60"/>
    </row>
    <row r="2" spans="1:16" s="3" customFormat="1" ht="63.75" customHeight="1" thickBot="1">
      <c r="A2" s="54" t="s">
        <v>11</v>
      </c>
      <c r="B2" s="55"/>
      <c r="C2" s="55"/>
      <c r="D2" s="55"/>
      <c r="E2" s="55"/>
      <c r="F2" s="55"/>
      <c r="G2" s="55"/>
      <c r="H2" s="61" t="s">
        <v>195</v>
      </c>
      <c r="I2" s="61"/>
      <c r="J2" s="61"/>
      <c r="K2" s="61"/>
      <c r="L2" s="61"/>
      <c r="M2" s="61"/>
      <c r="N2" s="62"/>
      <c r="O2" s="15"/>
      <c r="P2" s="15"/>
    </row>
    <row r="3" spans="1:16" s="4" customFormat="1" ht="30.75" thickBot="1">
      <c r="A3" s="8" t="s">
        <v>1</v>
      </c>
      <c r="B3" s="9" t="s">
        <v>19</v>
      </c>
      <c r="C3" s="9" t="s">
        <v>2</v>
      </c>
      <c r="D3" s="9" t="s">
        <v>20</v>
      </c>
      <c r="E3" s="10" t="s">
        <v>21</v>
      </c>
      <c r="F3" s="10" t="s">
        <v>3</v>
      </c>
      <c r="G3" s="13" t="s">
        <v>12</v>
      </c>
      <c r="H3" s="10" t="s">
        <v>4</v>
      </c>
      <c r="I3" s="9" t="s">
        <v>17</v>
      </c>
      <c r="J3" s="7" t="s">
        <v>47</v>
      </c>
      <c r="K3" s="11" t="s">
        <v>5</v>
      </c>
      <c r="L3" s="12" t="s">
        <v>6</v>
      </c>
      <c r="M3" s="14" t="s">
        <v>7</v>
      </c>
      <c r="N3" s="16" t="s">
        <v>14</v>
      </c>
      <c r="O3" s="25" t="s">
        <v>34</v>
      </c>
    </row>
    <row r="4" spans="1:16" s="4" customFormat="1" ht="15.95" customHeight="1">
      <c r="A4" s="31">
        <v>1</v>
      </c>
      <c r="B4" s="32" t="s">
        <v>48</v>
      </c>
      <c r="C4" s="33" t="s">
        <v>49</v>
      </c>
      <c r="D4" s="33" t="s">
        <v>50</v>
      </c>
      <c r="E4" s="33" t="s">
        <v>51</v>
      </c>
      <c r="F4" s="34" t="s">
        <v>52</v>
      </c>
      <c r="G4" s="35" t="s">
        <v>13</v>
      </c>
      <c r="H4" s="36" t="s">
        <v>44</v>
      </c>
      <c r="I4" s="36" t="s">
        <v>24</v>
      </c>
      <c r="J4" s="36">
        <f>VLOOKUP(H4,[1]Sheet1!$A$1:$B$150,2,FALSE)</f>
        <v>135</v>
      </c>
      <c r="K4" s="33">
        <v>1</v>
      </c>
      <c r="L4" s="32">
        <v>500</v>
      </c>
      <c r="M4" s="37">
        <f>VLOOKUP(H4,[1]Sheet1!$A$2:$C$142,3,FALSE)</f>
        <v>3</v>
      </c>
      <c r="N4" s="37">
        <f t="shared" ref="N4:N35" si="0">L4*M4</f>
        <v>1500</v>
      </c>
      <c r="O4" s="38" t="s">
        <v>53</v>
      </c>
    </row>
    <row r="5" spans="1:16" s="4" customFormat="1" ht="30">
      <c r="A5" s="17">
        <f>A4+1</f>
        <v>2</v>
      </c>
      <c r="B5" s="18" t="s">
        <v>48</v>
      </c>
      <c r="C5" s="20" t="s">
        <v>54</v>
      </c>
      <c r="D5" s="20" t="s">
        <v>55</v>
      </c>
      <c r="E5" s="20">
        <v>2591540568</v>
      </c>
      <c r="F5" s="21" t="s">
        <v>27</v>
      </c>
      <c r="G5" s="39" t="s">
        <v>13</v>
      </c>
      <c r="H5" s="19" t="s">
        <v>46</v>
      </c>
      <c r="I5" s="19" t="s">
        <v>10</v>
      </c>
      <c r="J5" s="19">
        <f>VLOOKUP(H5,[1]Sheet1!$A$1:$B$150,2,FALSE)</f>
        <v>145</v>
      </c>
      <c r="K5" s="20">
        <v>11</v>
      </c>
      <c r="L5" s="18">
        <v>28.07</v>
      </c>
      <c r="M5" s="26">
        <f>VLOOKUP(H5,[1]Sheet1!$A$2:$C$142,3,FALSE)</f>
        <v>3</v>
      </c>
      <c r="N5" s="26">
        <f t="shared" si="0"/>
        <v>84.210000000000008</v>
      </c>
      <c r="O5" s="40"/>
    </row>
    <row r="6" spans="1:16" s="4" customFormat="1" ht="15.95" customHeight="1">
      <c r="A6" s="17">
        <f t="shared" ref="A6:A63" si="1">A5+1</f>
        <v>3</v>
      </c>
      <c r="B6" s="18" t="s">
        <v>56</v>
      </c>
      <c r="C6" s="20" t="s">
        <v>57</v>
      </c>
      <c r="D6" s="20" t="s">
        <v>58</v>
      </c>
      <c r="E6" s="20">
        <v>2591540570</v>
      </c>
      <c r="F6" s="21" t="s">
        <v>35</v>
      </c>
      <c r="G6" s="39" t="s">
        <v>13</v>
      </c>
      <c r="H6" s="19" t="s">
        <v>36</v>
      </c>
      <c r="I6" s="19" t="s">
        <v>24</v>
      </c>
      <c r="J6" s="19">
        <f>VLOOKUP(H6,[1]Sheet1!$A$1:$B$150,2,FALSE)</f>
        <v>130</v>
      </c>
      <c r="K6" s="20">
        <v>37</v>
      </c>
      <c r="L6" s="18">
        <v>345</v>
      </c>
      <c r="M6" s="26">
        <f>VLOOKUP(H6,[1]Sheet1!$A$2:$C$142,3,FALSE)</f>
        <v>3</v>
      </c>
      <c r="N6" s="26">
        <f t="shared" si="0"/>
        <v>1035</v>
      </c>
      <c r="O6" s="41" t="s">
        <v>59</v>
      </c>
    </row>
    <row r="7" spans="1:16" s="4" customFormat="1" ht="15.95" customHeight="1">
      <c r="A7" s="17">
        <f t="shared" si="1"/>
        <v>4</v>
      </c>
      <c r="B7" s="18" t="s">
        <v>56</v>
      </c>
      <c r="C7" s="20" t="s">
        <v>60</v>
      </c>
      <c r="D7" s="20" t="s">
        <v>58</v>
      </c>
      <c r="E7" s="20">
        <v>2591540569</v>
      </c>
      <c r="F7" s="21" t="s">
        <v>43</v>
      </c>
      <c r="G7" s="39" t="s">
        <v>13</v>
      </c>
      <c r="H7" s="19" t="s">
        <v>44</v>
      </c>
      <c r="I7" s="19" t="s">
        <v>24</v>
      </c>
      <c r="J7" s="19">
        <f>VLOOKUP(H7,[1]Sheet1!$A$1:$B$150,2,FALSE)</f>
        <v>135</v>
      </c>
      <c r="K7" s="20">
        <v>21</v>
      </c>
      <c r="L7" s="18">
        <v>800</v>
      </c>
      <c r="M7" s="26">
        <f>VLOOKUP(H7,[1]Sheet1!$A$2:$C$142,3,FALSE)</f>
        <v>3</v>
      </c>
      <c r="N7" s="26">
        <f t="shared" si="0"/>
        <v>2400</v>
      </c>
      <c r="O7" s="41" t="s">
        <v>61</v>
      </c>
    </row>
    <row r="8" spans="1:16" s="4" customFormat="1" ht="15.95" customHeight="1">
      <c r="A8" s="17">
        <f t="shared" si="1"/>
        <v>5</v>
      </c>
      <c r="B8" s="18" t="s">
        <v>62</v>
      </c>
      <c r="C8" s="20" t="s">
        <v>63</v>
      </c>
      <c r="D8" s="20" t="s">
        <v>64</v>
      </c>
      <c r="E8" s="20">
        <v>2591540571</v>
      </c>
      <c r="F8" s="21" t="s">
        <v>65</v>
      </c>
      <c r="G8" s="39" t="s">
        <v>13</v>
      </c>
      <c r="H8" s="19" t="s">
        <v>66</v>
      </c>
      <c r="I8" s="19" t="s">
        <v>33</v>
      </c>
      <c r="J8" s="19">
        <f>VLOOKUP(H8,[1]Sheet1!$A$1:$B$150,2,FALSE)</f>
        <v>85</v>
      </c>
      <c r="K8" s="20">
        <v>17</v>
      </c>
      <c r="L8" s="18">
        <v>160.27000000000001</v>
      </c>
      <c r="M8" s="26">
        <f>VLOOKUP(H8,[1]Sheet1!$A$2:$C$142,3,FALSE)</f>
        <v>2.25</v>
      </c>
      <c r="N8" s="26">
        <f t="shared" si="0"/>
        <v>360.60750000000002</v>
      </c>
      <c r="O8" s="41" t="s">
        <v>37</v>
      </c>
    </row>
    <row r="9" spans="1:16" s="4" customFormat="1" ht="30">
      <c r="A9" s="17">
        <f t="shared" si="1"/>
        <v>6</v>
      </c>
      <c r="B9" s="18" t="s">
        <v>62</v>
      </c>
      <c r="C9" s="20" t="s">
        <v>67</v>
      </c>
      <c r="D9" s="20" t="s">
        <v>64</v>
      </c>
      <c r="E9" s="20">
        <v>2591540572</v>
      </c>
      <c r="F9" s="21" t="s">
        <v>68</v>
      </c>
      <c r="G9" s="39" t="s">
        <v>13</v>
      </c>
      <c r="H9" s="19" t="s">
        <v>18</v>
      </c>
      <c r="I9" s="19" t="s">
        <v>26</v>
      </c>
      <c r="J9" s="19">
        <f>VLOOKUP(H9,[1]Sheet1!$A$1:$B$150,2,FALSE)</f>
        <v>190</v>
      </c>
      <c r="K9" s="20">
        <v>33</v>
      </c>
      <c r="L9" s="18">
        <v>530.21</v>
      </c>
      <c r="M9" s="26">
        <f>VLOOKUP(H9,[1]Sheet1!$A$2:$C$142,3,FALSE)</f>
        <v>3</v>
      </c>
      <c r="N9" s="26">
        <f t="shared" si="0"/>
        <v>1590.63</v>
      </c>
      <c r="O9" s="41" t="s">
        <v>59</v>
      </c>
    </row>
    <row r="10" spans="1:16" s="4" customFormat="1" ht="15.95" customHeight="1">
      <c r="A10" s="17">
        <f t="shared" si="1"/>
        <v>7</v>
      </c>
      <c r="B10" s="18" t="s">
        <v>69</v>
      </c>
      <c r="C10" s="20" t="s">
        <v>70</v>
      </c>
      <c r="D10" s="20" t="s">
        <v>71</v>
      </c>
      <c r="E10" s="20">
        <v>2591540573</v>
      </c>
      <c r="F10" s="21" t="s">
        <v>72</v>
      </c>
      <c r="G10" s="39" t="s">
        <v>13</v>
      </c>
      <c r="H10" s="19" t="s">
        <v>10</v>
      </c>
      <c r="I10" s="19" t="s">
        <v>10</v>
      </c>
      <c r="J10" s="19">
        <f>VLOOKUP(H10,[1]Sheet1!$A$1:$B$150,2,FALSE)</f>
        <v>130</v>
      </c>
      <c r="K10" s="20">
        <v>31</v>
      </c>
      <c r="L10" s="18">
        <v>727.54</v>
      </c>
      <c r="M10" s="26">
        <f>VLOOKUP(H10,[1]Sheet1!$A$2:$C$142,3,FALSE)</f>
        <v>3</v>
      </c>
      <c r="N10" s="26">
        <f t="shared" si="0"/>
        <v>2182.62</v>
      </c>
      <c r="O10" s="41" t="s">
        <v>59</v>
      </c>
    </row>
    <row r="11" spans="1:16" s="4" customFormat="1" ht="15.95" customHeight="1">
      <c r="A11" s="17">
        <f t="shared" si="1"/>
        <v>8</v>
      </c>
      <c r="B11" s="18" t="s">
        <v>73</v>
      </c>
      <c r="C11" s="20" t="s">
        <v>74</v>
      </c>
      <c r="D11" s="20" t="s">
        <v>75</v>
      </c>
      <c r="E11" s="20">
        <v>2591540574</v>
      </c>
      <c r="F11" s="21" t="s">
        <v>76</v>
      </c>
      <c r="G11" s="39" t="s">
        <v>13</v>
      </c>
      <c r="H11" s="19" t="s">
        <v>77</v>
      </c>
      <c r="I11" s="19" t="s">
        <v>9</v>
      </c>
      <c r="J11" s="19">
        <f>VLOOKUP(H11,[1]Sheet1!$A$1:$B$150,2,FALSE)</f>
        <v>180</v>
      </c>
      <c r="K11" s="20">
        <v>10</v>
      </c>
      <c r="L11" s="18">
        <v>110.3</v>
      </c>
      <c r="M11" s="26">
        <f>VLOOKUP(H11,[1]Sheet1!$A$2:$C$142,3,FALSE)</f>
        <v>3</v>
      </c>
      <c r="N11" s="26">
        <f t="shared" si="0"/>
        <v>330.9</v>
      </c>
      <c r="O11" s="41" t="s">
        <v>38</v>
      </c>
    </row>
    <row r="12" spans="1:16" s="4" customFormat="1" ht="30">
      <c r="A12" s="17">
        <f t="shared" si="1"/>
        <v>9</v>
      </c>
      <c r="B12" s="18" t="s">
        <v>78</v>
      </c>
      <c r="C12" s="20" t="s">
        <v>79</v>
      </c>
      <c r="D12" s="20" t="s">
        <v>80</v>
      </c>
      <c r="E12" s="20">
        <v>2591540575</v>
      </c>
      <c r="F12" s="21" t="s">
        <v>29</v>
      </c>
      <c r="G12" s="39" t="s">
        <v>13</v>
      </c>
      <c r="H12" s="19" t="s">
        <v>18</v>
      </c>
      <c r="I12" s="19" t="s">
        <v>26</v>
      </c>
      <c r="J12" s="19">
        <f>VLOOKUP(H12,[1]Sheet1!$A$1:$B$150,2,FALSE)</f>
        <v>190</v>
      </c>
      <c r="K12" s="20">
        <v>20</v>
      </c>
      <c r="L12" s="18">
        <v>390.68</v>
      </c>
      <c r="M12" s="26">
        <f>VLOOKUP(H12,[1]Sheet1!$A$2:$C$142,3,FALSE)</f>
        <v>3</v>
      </c>
      <c r="N12" s="26">
        <f t="shared" si="0"/>
        <v>1172.04</v>
      </c>
      <c r="O12" s="41"/>
    </row>
    <row r="13" spans="1:16" s="4" customFormat="1" ht="15.95" customHeight="1">
      <c r="A13" s="17">
        <f t="shared" si="1"/>
        <v>10</v>
      </c>
      <c r="B13" s="18" t="s">
        <v>81</v>
      </c>
      <c r="C13" s="20" t="s">
        <v>82</v>
      </c>
      <c r="D13" s="20" t="s">
        <v>83</v>
      </c>
      <c r="E13" s="20">
        <v>2591540578</v>
      </c>
      <c r="F13" s="21" t="s">
        <v>32</v>
      </c>
      <c r="G13" s="39" t="s">
        <v>13</v>
      </c>
      <c r="H13" s="19" t="s">
        <v>8</v>
      </c>
      <c r="I13" s="19" t="s">
        <v>8</v>
      </c>
      <c r="J13" s="19">
        <f>VLOOKUP(H13,[1]Sheet1!$A$1:$B$150,2,FALSE)</f>
        <v>50</v>
      </c>
      <c r="K13" s="20">
        <v>22</v>
      </c>
      <c r="L13" s="18">
        <v>639.1</v>
      </c>
      <c r="M13" s="26">
        <f>VLOOKUP(H13,[1]Sheet1!$A$2:$C$142,3,FALSE)</f>
        <v>2.25</v>
      </c>
      <c r="N13" s="26">
        <f t="shared" si="0"/>
        <v>1437.9750000000001</v>
      </c>
      <c r="O13" s="41"/>
    </row>
    <row r="14" spans="1:16" s="4" customFormat="1" ht="15.95" customHeight="1">
      <c r="A14" s="17">
        <f t="shared" si="1"/>
        <v>11</v>
      </c>
      <c r="B14" s="18" t="s">
        <v>81</v>
      </c>
      <c r="C14" s="20" t="s">
        <v>84</v>
      </c>
      <c r="D14" s="20" t="s">
        <v>83</v>
      </c>
      <c r="E14" s="20">
        <v>2591540577</v>
      </c>
      <c r="F14" s="21" t="s">
        <v>39</v>
      </c>
      <c r="G14" s="39" t="s">
        <v>13</v>
      </c>
      <c r="H14" s="19" t="s">
        <v>40</v>
      </c>
      <c r="I14" s="19" t="s">
        <v>8</v>
      </c>
      <c r="J14" s="19">
        <f>VLOOKUP(H14,[1]Sheet1!$A$1:$B$150,2,FALSE)</f>
        <v>90</v>
      </c>
      <c r="K14" s="20">
        <v>22</v>
      </c>
      <c r="L14" s="18">
        <v>693.1</v>
      </c>
      <c r="M14" s="26">
        <f>VLOOKUP(H14,[1]Sheet1!$A$2:$C$142,3,FALSE)</f>
        <v>2.25</v>
      </c>
      <c r="N14" s="26">
        <f t="shared" si="0"/>
        <v>1559.4750000000001</v>
      </c>
      <c r="O14" s="41"/>
    </row>
    <row r="15" spans="1:16" s="4" customFormat="1" ht="30">
      <c r="A15" s="17">
        <f t="shared" si="1"/>
        <v>12</v>
      </c>
      <c r="B15" s="18" t="s">
        <v>81</v>
      </c>
      <c r="C15" s="20" t="s">
        <v>85</v>
      </c>
      <c r="D15" s="20" t="s">
        <v>83</v>
      </c>
      <c r="E15" s="20">
        <v>2591540576</v>
      </c>
      <c r="F15" s="21" t="s">
        <v>86</v>
      </c>
      <c r="G15" s="39" t="s">
        <v>13</v>
      </c>
      <c r="H15" s="19" t="s">
        <v>87</v>
      </c>
      <c r="I15" s="19" t="s">
        <v>88</v>
      </c>
      <c r="J15" s="19">
        <f>VLOOKUP(H15,[1]Sheet1!$A$1:$B$150,2,FALSE)</f>
        <v>85</v>
      </c>
      <c r="K15" s="20">
        <v>22</v>
      </c>
      <c r="L15" s="18">
        <v>652.29999999999995</v>
      </c>
      <c r="M15" s="26">
        <f>VLOOKUP(H15,[1]Sheet1!$A$2:$C$142,3,FALSE)</f>
        <v>2.25</v>
      </c>
      <c r="N15" s="26">
        <f t="shared" si="0"/>
        <v>1467.675</v>
      </c>
      <c r="O15" s="41"/>
    </row>
    <row r="16" spans="1:16" s="4" customFormat="1" ht="15.95" customHeight="1">
      <c r="A16" s="17">
        <f t="shared" si="1"/>
        <v>13</v>
      </c>
      <c r="B16" s="18" t="s">
        <v>89</v>
      </c>
      <c r="C16" s="20" t="s">
        <v>90</v>
      </c>
      <c r="D16" s="20" t="s">
        <v>91</v>
      </c>
      <c r="E16" s="20">
        <v>2591540579</v>
      </c>
      <c r="F16" s="21" t="s">
        <v>43</v>
      </c>
      <c r="G16" s="39" t="s">
        <v>13</v>
      </c>
      <c r="H16" s="19" t="s">
        <v>44</v>
      </c>
      <c r="I16" s="19" t="s">
        <v>24</v>
      </c>
      <c r="J16" s="19">
        <f>VLOOKUP(H16,[1]Sheet1!$A$1:$B$150,2,FALSE)</f>
        <v>135</v>
      </c>
      <c r="K16" s="20">
        <v>20</v>
      </c>
      <c r="L16" s="18">
        <v>800</v>
      </c>
      <c r="M16" s="26">
        <f>VLOOKUP(H16,[1]Sheet1!$A$2:$C$142,3,FALSE)</f>
        <v>3</v>
      </c>
      <c r="N16" s="26">
        <f t="shared" si="0"/>
        <v>2400</v>
      </c>
      <c r="O16" s="41"/>
    </row>
    <row r="17" spans="1:15" s="4" customFormat="1" ht="15.95" customHeight="1">
      <c r="A17" s="17">
        <f t="shared" si="1"/>
        <v>14</v>
      </c>
      <c r="B17" s="18" t="s">
        <v>92</v>
      </c>
      <c r="C17" s="20" t="s">
        <v>93</v>
      </c>
      <c r="D17" s="20" t="s">
        <v>94</v>
      </c>
      <c r="E17" s="20">
        <v>2591540580</v>
      </c>
      <c r="F17" s="21" t="s">
        <v>43</v>
      </c>
      <c r="G17" s="39" t="s">
        <v>13</v>
      </c>
      <c r="H17" s="19" t="s">
        <v>44</v>
      </c>
      <c r="I17" s="19" t="s">
        <v>24</v>
      </c>
      <c r="J17" s="19">
        <f>VLOOKUP(H17,[1]Sheet1!$A$1:$B$150,2,FALSE)</f>
        <v>135</v>
      </c>
      <c r="K17" s="20">
        <v>54</v>
      </c>
      <c r="L17" s="18">
        <v>1031</v>
      </c>
      <c r="M17" s="26">
        <f>VLOOKUP(H17,[1]Sheet1!$A$2:$C$142,3,FALSE)</f>
        <v>3</v>
      </c>
      <c r="N17" s="26">
        <f t="shared" si="0"/>
        <v>3093</v>
      </c>
      <c r="O17" s="41"/>
    </row>
    <row r="18" spans="1:15" s="4" customFormat="1" ht="15.95" customHeight="1">
      <c r="A18" s="17">
        <f t="shared" si="1"/>
        <v>15</v>
      </c>
      <c r="B18" s="18" t="s">
        <v>92</v>
      </c>
      <c r="C18" s="20" t="s">
        <v>95</v>
      </c>
      <c r="D18" s="20" t="s">
        <v>94</v>
      </c>
      <c r="E18" s="20">
        <v>2591540581</v>
      </c>
      <c r="F18" s="21" t="s">
        <v>72</v>
      </c>
      <c r="G18" s="39" t="s">
        <v>13</v>
      </c>
      <c r="H18" s="19" t="s">
        <v>10</v>
      </c>
      <c r="I18" s="19" t="s">
        <v>10</v>
      </c>
      <c r="J18" s="19">
        <f>VLOOKUP(H18,[1]Sheet1!$A$1:$B$150,2,FALSE)</f>
        <v>130</v>
      </c>
      <c r="K18" s="20">
        <v>34</v>
      </c>
      <c r="L18" s="18">
        <v>800.42</v>
      </c>
      <c r="M18" s="26">
        <f>VLOOKUP(H18,[1]Sheet1!$A$2:$C$142,3,FALSE)</f>
        <v>3</v>
      </c>
      <c r="N18" s="26">
        <f t="shared" si="0"/>
        <v>2401.2599999999998</v>
      </c>
      <c r="O18" s="41"/>
    </row>
    <row r="19" spans="1:15" s="4" customFormat="1" ht="30">
      <c r="A19" s="17">
        <f t="shared" si="1"/>
        <v>16</v>
      </c>
      <c r="B19" s="18" t="s">
        <v>96</v>
      </c>
      <c r="C19" s="20" t="s">
        <v>97</v>
      </c>
      <c r="D19" s="20" t="s">
        <v>98</v>
      </c>
      <c r="E19" s="20">
        <v>2591540582</v>
      </c>
      <c r="F19" s="21" t="s">
        <v>99</v>
      </c>
      <c r="G19" s="39" t="s">
        <v>13</v>
      </c>
      <c r="H19" s="19" t="s">
        <v>100</v>
      </c>
      <c r="I19" s="19" t="s">
        <v>9</v>
      </c>
      <c r="J19" s="19">
        <f>VLOOKUP(H19,[1]Sheet1!$A$1:$B$150,2,FALSE)</f>
        <v>180</v>
      </c>
      <c r="K19" s="20">
        <v>15</v>
      </c>
      <c r="L19" s="18">
        <v>363.77</v>
      </c>
      <c r="M19" s="26">
        <f>VLOOKUP(H19,[1]Sheet1!$A$2:$C$142,3,FALSE)</f>
        <v>3</v>
      </c>
      <c r="N19" s="26">
        <f t="shared" si="0"/>
        <v>1091.31</v>
      </c>
      <c r="O19" s="41"/>
    </row>
    <row r="20" spans="1:15" s="4" customFormat="1" ht="15.95" customHeight="1">
      <c r="A20" s="17">
        <f t="shared" si="1"/>
        <v>17</v>
      </c>
      <c r="B20" s="18" t="s">
        <v>96</v>
      </c>
      <c r="C20" s="20" t="s">
        <v>101</v>
      </c>
      <c r="D20" s="20" t="s">
        <v>98</v>
      </c>
      <c r="E20" s="20">
        <v>2591540583</v>
      </c>
      <c r="F20" s="21" t="s">
        <v>35</v>
      </c>
      <c r="G20" s="39" t="s">
        <v>13</v>
      </c>
      <c r="H20" s="19" t="s">
        <v>36</v>
      </c>
      <c r="I20" s="19" t="s">
        <v>24</v>
      </c>
      <c r="J20" s="19">
        <f>VLOOKUP(H20,[1]Sheet1!$A$1:$B$150,2,FALSE)</f>
        <v>130</v>
      </c>
      <c r="K20" s="20">
        <v>52</v>
      </c>
      <c r="L20" s="18">
        <v>590.6</v>
      </c>
      <c r="M20" s="26">
        <f>VLOOKUP(H20,[1]Sheet1!$A$2:$C$142,3,FALSE)</f>
        <v>3</v>
      </c>
      <c r="N20" s="26">
        <f t="shared" si="0"/>
        <v>1771.8000000000002</v>
      </c>
      <c r="O20" s="41"/>
    </row>
    <row r="21" spans="1:15" s="4" customFormat="1" ht="15.95" customHeight="1">
      <c r="A21" s="17">
        <f t="shared" si="1"/>
        <v>18</v>
      </c>
      <c r="B21" s="18" t="s">
        <v>102</v>
      </c>
      <c r="C21" s="20" t="s">
        <v>103</v>
      </c>
      <c r="D21" s="20" t="s">
        <v>104</v>
      </c>
      <c r="E21" s="20">
        <v>2591540585</v>
      </c>
      <c r="F21" s="21" t="s">
        <v>76</v>
      </c>
      <c r="G21" s="39" t="s">
        <v>13</v>
      </c>
      <c r="H21" s="19" t="s">
        <v>77</v>
      </c>
      <c r="I21" s="19" t="s">
        <v>9</v>
      </c>
      <c r="J21" s="19">
        <f>VLOOKUP(H21,[1]Sheet1!$A$1:$B$150,2,FALSE)</f>
        <v>180</v>
      </c>
      <c r="K21" s="20">
        <v>15</v>
      </c>
      <c r="L21" s="18">
        <v>363.77</v>
      </c>
      <c r="M21" s="26">
        <f>VLOOKUP(H21,[1]Sheet1!$A$2:$C$142,3,FALSE)</f>
        <v>3</v>
      </c>
      <c r="N21" s="26">
        <f t="shared" si="0"/>
        <v>1091.31</v>
      </c>
      <c r="O21" s="41"/>
    </row>
    <row r="22" spans="1:15" s="4" customFormat="1" ht="45">
      <c r="A22" s="17">
        <f t="shared" si="1"/>
        <v>19</v>
      </c>
      <c r="B22" s="18" t="s">
        <v>102</v>
      </c>
      <c r="C22" s="20" t="s">
        <v>105</v>
      </c>
      <c r="D22" s="20" t="s">
        <v>104</v>
      </c>
      <c r="E22" s="20">
        <v>2591540584</v>
      </c>
      <c r="F22" s="21" t="s">
        <v>106</v>
      </c>
      <c r="G22" s="39" t="s">
        <v>13</v>
      </c>
      <c r="H22" s="19" t="s">
        <v>107</v>
      </c>
      <c r="I22" s="19" t="s">
        <v>22</v>
      </c>
      <c r="J22" s="19">
        <f>VLOOKUP(H22,[1]Sheet1!$A$1:$B$150,2,FALSE)</f>
        <v>25</v>
      </c>
      <c r="K22" s="20">
        <v>14</v>
      </c>
      <c r="L22" s="18">
        <v>320.32</v>
      </c>
      <c r="M22" s="26">
        <f>VLOOKUP(H22,[1]Sheet1!$A$2:$C$142,3,FALSE)</f>
        <v>2.25</v>
      </c>
      <c r="N22" s="26">
        <f t="shared" si="0"/>
        <v>720.72</v>
      </c>
      <c r="O22" s="41"/>
    </row>
    <row r="23" spans="1:15" s="4" customFormat="1">
      <c r="A23" s="17">
        <f t="shared" si="1"/>
        <v>20</v>
      </c>
      <c r="B23" s="18" t="s">
        <v>108</v>
      </c>
      <c r="C23" s="20" t="s">
        <v>109</v>
      </c>
      <c r="D23" s="20" t="s">
        <v>110</v>
      </c>
      <c r="E23" s="20">
        <v>2591540587</v>
      </c>
      <c r="F23" s="21" t="s">
        <v>32</v>
      </c>
      <c r="G23" s="39" t="s">
        <v>13</v>
      </c>
      <c r="H23" s="19" t="s">
        <v>8</v>
      </c>
      <c r="I23" s="19" t="s">
        <v>8</v>
      </c>
      <c r="J23" s="19">
        <f>VLOOKUP(H23,[1]Sheet1!$A$1:$B$150,2,FALSE)</f>
        <v>50</v>
      </c>
      <c r="K23" s="20">
        <v>7</v>
      </c>
      <c r="L23" s="18">
        <v>102.76</v>
      </c>
      <c r="M23" s="26">
        <f>VLOOKUP(H23,[1]Sheet1!$A$2:$C$142,3,FALSE)</f>
        <v>2.25</v>
      </c>
      <c r="N23" s="26">
        <f t="shared" si="0"/>
        <v>231.21</v>
      </c>
      <c r="O23" s="41"/>
    </row>
    <row r="24" spans="1:15" s="4" customFormat="1" ht="30">
      <c r="A24" s="17">
        <f t="shared" si="1"/>
        <v>21</v>
      </c>
      <c r="B24" s="18" t="s">
        <v>108</v>
      </c>
      <c r="C24" s="20" t="s">
        <v>111</v>
      </c>
      <c r="D24" s="20" t="s">
        <v>110</v>
      </c>
      <c r="E24" s="20">
        <v>2591540589</v>
      </c>
      <c r="F24" s="21" t="s">
        <v>99</v>
      </c>
      <c r="G24" s="39" t="s">
        <v>13</v>
      </c>
      <c r="H24" s="19" t="s">
        <v>100</v>
      </c>
      <c r="I24" s="19" t="s">
        <v>9</v>
      </c>
      <c r="J24" s="19">
        <f>VLOOKUP(H24,[1]Sheet1!$A$1:$B$150,2,FALSE)</f>
        <v>180</v>
      </c>
      <c r="K24" s="20">
        <v>21</v>
      </c>
      <c r="L24" s="18">
        <v>370.12</v>
      </c>
      <c r="M24" s="26">
        <f>VLOOKUP(H24,[1]Sheet1!$A$2:$C$142,3,FALSE)</f>
        <v>3</v>
      </c>
      <c r="N24" s="26">
        <f t="shared" si="0"/>
        <v>1110.3600000000001</v>
      </c>
      <c r="O24" s="41"/>
    </row>
    <row r="25" spans="1:15" s="4" customFormat="1">
      <c r="A25" s="17">
        <f t="shared" si="1"/>
        <v>22</v>
      </c>
      <c r="B25" s="18" t="s">
        <v>108</v>
      </c>
      <c r="C25" s="20" t="s">
        <v>112</v>
      </c>
      <c r="D25" s="20" t="s">
        <v>110</v>
      </c>
      <c r="E25" s="20">
        <v>2591540588</v>
      </c>
      <c r="F25" s="21" t="s">
        <v>35</v>
      </c>
      <c r="G25" s="39" t="s">
        <v>13</v>
      </c>
      <c r="H25" s="19" t="s">
        <v>36</v>
      </c>
      <c r="I25" s="19" t="s">
        <v>24</v>
      </c>
      <c r="J25" s="19">
        <f>VLOOKUP(H25,[1]Sheet1!$A$1:$B$150,2,FALSE)</f>
        <v>130</v>
      </c>
      <c r="K25" s="20">
        <v>15</v>
      </c>
      <c r="L25" s="18">
        <v>143.27000000000001</v>
      </c>
      <c r="M25" s="26">
        <f>VLOOKUP(H25,[1]Sheet1!$A$2:$C$142,3,FALSE)</f>
        <v>3</v>
      </c>
      <c r="N25" s="26">
        <f t="shared" si="0"/>
        <v>429.81000000000006</v>
      </c>
      <c r="O25" s="41"/>
    </row>
    <row r="26" spans="1:15" s="4" customFormat="1" ht="30">
      <c r="A26" s="17">
        <f t="shared" si="1"/>
        <v>23</v>
      </c>
      <c r="B26" s="18" t="s">
        <v>113</v>
      </c>
      <c r="C26" s="20" t="s">
        <v>114</v>
      </c>
      <c r="D26" s="20" t="s">
        <v>115</v>
      </c>
      <c r="E26" s="20">
        <v>2591540590</v>
      </c>
      <c r="F26" s="21" t="s">
        <v>99</v>
      </c>
      <c r="G26" s="39" t="s">
        <v>13</v>
      </c>
      <c r="H26" s="19" t="s">
        <v>100</v>
      </c>
      <c r="I26" s="19" t="s">
        <v>9</v>
      </c>
      <c r="J26" s="19">
        <f>VLOOKUP(H26,[1]Sheet1!$A$1:$B$150,2,FALSE)</f>
        <v>180</v>
      </c>
      <c r="K26" s="20">
        <v>33</v>
      </c>
      <c r="L26" s="18">
        <v>606.4</v>
      </c>
      <c r="M26" s="26">
        <f>VLOOKUP(H26,[1]Sheet1!$A$2:$C$142,3,FALSE)</f>
        <v>3</v>
      </c>
      <c r="N26" s="26">
        <f t="shared" si="0"/>
        <v>1819.1999999999998</v>
      </c>
      <c r="O26" s="41"/>
    </row>
    <row r="27" spans="1:15" s="4" customFormat="1" ht="15.95" customHeight="1">
      <c r="A27" s="17">
        <f t="shared" si="1"/>
        <v>24</v>
      </c>
      <c r="B27" s="18" t="s">
        <v>113</v>
      </c>
      <c r="C27" s="20" t="s">
        <v>116</v>
      </c>
      <c r="D27" s="20" t="s">
        <v>115</v>
      </c>
      <c r="E27" s="20">
        <v>2591540591</v>
      </c>
      <c r="F27" s="21" t="s">
        <v>35</v>
      </c>
      <c r="G27" s="39" t="s">
        <v>13</v>
      </c>
      <c r="H27" s="19" t="s">
        <v>36</v>
      </c>
      <c r="I27" s="19" t="s">
        <v>24</v>
      </c>
      <c r="J27" s="19">
        <f>VLOOKUP(H27,[1]Sheet1!$A$1:$B$150,2,FALSE)</f>
        <v>130</v>
      </c>
      <c r="K27" s="20">
        <v>22</v>
      </c>
      <c r="L27" s="18">
        <v>508.31</v>
      </c>
      <c r="M27" s="26">
        <f>VLOOKUP(H27,[1]Sheet1!$A$2:$C$142,3,FALSE)</f>
        <v>3</v>
      </c>
      <c r="N27" s="26">
        <f t="shared" si="0"/>
        <v>1524.93</v>
      </c>
      <c r="O27" s="41"/>
    </row>
    <row r="28" spans="1:15" s="4" customFormat="1" ht="15.95" customHeight="1">
      <c r="A28" s="17">
        <f t="shared" si="1"/>
        <v>25</v>
      </c>
      <c r="B28" s="18" t="s">
        <v>117</v>
      </c>
      <c r="C28" s="20" t="s">
        <v>118</v>
      </c>
      <c r="D28" s="20" t="s">
        <v>119</v>
      </c>
      <c r="E28" s="20">
        <v>2591540592</v>
      </c>
      <c r="F28" s="21" t="s">
        <v>120</v>
      </c>
      <c r="G28" s="39" t="s">
        <v>13</v>
      </c>
      <c r="H28" s="19" t="s">
        <v>121</v>
      </c>
      <c r="I28" s="19" t="s">
        <v>28</v>
      </c>
      <c r="J28" s="19">
        <f>VLOOKUP(H28,[1]Sheet1!$A$1:$B$150,2,FALSE)</f>
        <v>130</v>
      </c>
      <c r="K28" s="20">
        <v>15</v>
      </c>
      <c r="L28" s="18">
        <v>407.25</v>
      </c>
      <c r="M28" s="26">
        <f>VLOOKUP(H28,[1]Sheet1!$A$2:$C$142,3,FALSE)</f>
        <v>3</v>
      </c>
      <c r="N28" s="26">
        <f t="shared" si="0"/>
        <v>1221.75</v>
      </c>
      <c r="O28" s="41"/>
    </row>
    <row r="29" spans="1:15" s="4" customFormat="1" ht="15.95" customHeight="1">
      <c r="A29" s="17">
        <f t="shared" si="1"/>
        <v>26</v>
      </c>
      <c r="B29" s="18" t="s">
        <v>117</v>
      </c>
      <c r="C29" s="20" t="s">
        <v>122</v>
      </c>
      <c r="D29" s="20" t="s">
        <v>119</v>
      </c>
      <c r="E29" s="20">
        <v>2591540593</v>
      </c>
      <c r="F29" s="21" t="s">
        <v>120</v>
      </c>
      <c r="G29" s="39" t="s">
        <v>13</v>
      </c>
      <c r="H29" s="19" t="s">
        <v>121</v>
      </c>
      <c r="I29" s="19" t="s">
        <v>28</v>
      </c>
      <c r="J29" s="19">
        <f>VLOOKUP(H29,[1]Sheet1!$A$1:$B$150,2,FALSE)</f>
        <v>130</v>
      </c>
      <c r="K29" s="20">
        <v>17</v>
      </c>
      <c r="L29" s="18">
        <v>474.65</v>
      </c>
      <c r="M29" s="26">
        <f>VLOOKUP(H29,[1]Sheet1!$A$2:$C$142,3,FALSE)</f>
        <v>3</v>
      </c>
      <c r="N29" s="26">
        <f t="shared" si="0"/>
        <v>1423.9499999999998</v>
      </c>
      <c r="O29" s="41"/>
    </row>
    <row r="30" spans="1:15" s="4" customFormat="1" ht="15.95" customHeight="1">
      <c r="A30" s="17">
        <f t="shared" si="1"/>
        <v>27</v>
      </c>
      <c r="B30" s="18" t="s">
        <v>117</v>
      </c>
      <c r="C30" s="20" t="s">
        <v>123</v>
      </c>
      <c r="D30" s="20" t="s">
        <v>119</v>
      </c>
      <c r="E30" s="20">
        <v>2591540594</v>
      </c>
      <c r="F30" s="21" t="s">
        <v>120</v>
      </c>
      <c r="G30" s="39" t="s">
        <v>13</v>
      </c>
      <c r="H30" s="19" t="s">
        <v>121</v>
      </c>
      <c r="I30" s="19" t="s">
        <v>28</v>
      </c>
      <c r="J30" s="19">
        <f>VLOOKUP(H30,[1]Sheet1!$A$1:$B$150,2,FALSE)</f>
        <v>130</v>
      </c>
      <c r="K30" s="20">
        <v>15</v>
      </c>
      <c r="L30" s="18">
        <v>415.95</v>
      </c>
      <c r="M30" s="26">
        <f>VLOOKUP(H30,[1]Sheet1!$A$2:$C$142,3,FALSE)</f>
        <v>3</v>
      </c>
      <c r="N30" s="26">
        <f t="shared" si="0"/>
        <v>1247.8499999999999</v>
      </c>
      <c r="O30" s="41"/>
    </row>
    <row r="31" spans="1:15" s="4" customFormat="1" ht="15.95" customHeight="1">
      <c r="A31" s="17">
        <f t="shared" si="1"/>
        <v>28</v>
      </c>
      <c r="B31" s="18" t="s">
        <v>117</v>
      </c>
      <c r="C31" s="20" t="s">
        <v>124</v>
      </c>
      <c r="D31" s="20" t="s">
        <v>119</v>
      </c>
      <c r="E31" s="20">
        <v>2591540595</v>
      </c>
      <c r="F31" s="21" t="s">
        <v>120</v>
      </c>
      <c r="G31" s="39" t="s">
        <v>13</v>
      </c>
      <c r="H31" s="19" t="s">
        <v>121</v>
      </c>
      <c r="I31" s="19" t="s">
        <v>28</v>
      </c>
      <c r="J31" s="19">
        <f>VLOOKUP(H31,[1]Sheet1!$A$1:$B$150,2,FALSE)</f>
        <v>130</v>
      </c>
      <c r="K31" s="20">
        <v>21</v>
      </c>
      <c r="L31" s="18">
        <v>523.66999999999996</v>
      </c>
      <c r="M31" s="26">
        <f>VLOOKUP(H31,[1]Sheet1!$A$2:$C$142,3,FALSE)</f>
        <v>3</v>
      </c>
      <c r="N31" s="26">
        <f t="shared" si="0"/>
        <v>1571.0099999999998</v>
      </c>
      <c r="O31" s="41"/>
    </row>
    <row r="32" spans="1:15" s="4" customFormat="1" ht="15.95" customHeight="1">
      <c r="A32" s="17">
        <f t="shared" si="1"/>
        <v>29</v>
      </c>
      <c r="B32" s="18" t="s">
        <v>117</v>
      </c>
      <c r="C32" s="20" t="s">
        <v>125</v>
      </c>
      <c r="D32" s="20" t="s">
        <v>119</v>
      </c>
      <c r="E32" s="20">
        <v>2591540596</v>
      </c>
      <c r="F32" s="21" t="s">
        <v>126</v>
      </c>
      <c r="G32" s="39" t="s">
        <v>13</v>
      </c>
      <c r="H32" s="19" t="s">
        <v>127</v>
      </c>
      <c r="I32" s="19" t="s">
        <v>24</v>
      </c>
      <c r="J32" s="19">
        <f>VLOOKUP(H32,[1]Sheet1!$A$1:$B$150,2,FALSE)</f>
        <v>125</v>
      </c>
      <c r="K32" s="20">
        <v>33</v>
      </c>
      <c r="L32" s="18">
        <v>737.65</v>
      </c>
      <c r="M32" s="26">
        <f>VLOOKUP(H32,[1]Sheet1!$A$2:$C$142,3,FALSE)</f>
        <v>3</v>
      </c>
      <c r="N32" s="26">
        <f t="shared" si="0"/>
        <v>2212.9499999999998</v>
      </c>
      <c r="O32" s="41" t="s">
        <v>59</v>
      </c>
    </row>
    <row r="33" spans="1:15" s="4" customFormat="1" ht="15.95" customHeight="1">
      <c r="A33" s="17">
        <f t="shared" si="1"/>
        <v>30</v>
      </c>
      <c r="B33" s="18" t="s">
        <v>128</v>
      </c>
      <c r="C33" s="20" t="s">
        <v>129</v>
      </c>
      <c r="D33" s="20" t="s">
        <v>130</v>
      </c>
      <c r="E33" s="20">
        <v>2591540597</v>
      </c>
      <c r="F33" s="21" t="s">
        <v>131</v>
      </c>
      <c r="G33" s="39" t="s">
        <v>13</v>
      </c>
      <c r="H33" s="19" t="s">
        <v>8</v>
      </c>
      <c r="I33" s="19" t="s">
        <v>8</v>
      </c>
      <c r="J33" s="19">
        <f>VLOOKUP(H33,[1]Sheet1!$A$1:$B$150,2,FALSE)</f>
        <v>50</v>
      </c>
      <c r="K33" s="20">
        <v>9</v>
      </c>
      <c r="L33" s="18">
        <v>85.36</v>
      </c>
      <c r="M33" s="26">
        <f>VLOOKUP(H33,[1]Sheet1!$A$2:$C$142,3,FALSE)</f>
        <v>2.25</v>
      </c>
      <c r="N33" s="26">
        <f t="shared" si="0"/>
        <v>192.06</v>
      </c>
      <c r="O33" s="41"/>
    </row>
    <row r="34" spans="1:15" s="4" customFormat="1" ht="15.95" customHeight="1">
      <c r="A34" s="17">
        <f t="shared" si="1"/>
        <v>31</v>
      </c>
      <c r="B34" s="18" t="s">
        <v>132</v>
      </c>
      <c r="C34" s="20" t="s">
        <v>133</v>
      </c>
      <c r="D34" s="20" t="s">
        <v>134</v>
      </c>
      <c r="E34" s="20">
        <v>2591540599</v>
      </c>
      <c r="F34" s="21" t="s">
        <v>32</v>
      </c>
      <c r="G34" s="39" t="s">
        <v>13</v>
      </c>
      <c r="H34" s="19" t="s">
        <v>8</v>
      </c>
      <c r="I34" s="19" t="s">
        <v>8</v>
      </c>
      <c r="J34" s="19">
        <f>VLOOKUP(H34,[1]Sheet1!$A$1:$B$150,2,FALSE)</f>
        <v>50</v>
      </c>
      <c r="K34" s="20">
        <v>2</v>
      </c>
      <c r="L34" s="18">
        <v>2.87</v>
      </c>
      <c r="M34" s="26">
        <f>VLOOKUP(H34,[1]Sheet1!$A$2:$C$142,3,FALSE)</f>
        <v>2.25</v>
      </c>
      <c r="N34" s="26">
        <f t="shared" si="0"/>
        <v>6.4575000000000005</v>
      </c>
      <c r="O34" s="41"/>
    </row>
    <row r="35" spans="1:15" s="4" customFormat="1" ht="30">
      <c r="A35" s="17">
        <f t="shared" si="1"/>
        <v>32</v>
      </c>
      <c r="B35" s="18" t="s">
        <v>135</v>
      </c>
      <c r="C35" s="20" t="s">
        <v>136</v>
      </c>
      <c r="D35" s="20" t="s">
        <v>137</v>
      </c>
      <c r="E35" s="20">
        <v>2591540600</v>
      </c>
      <c r="F35" s="21" t="s">
        <v>138</v>
      </c>
      <c r="G35" s="39" t="s">
        <v>13</v>
      </c>
      <c r="H35" s="19" t="s">
        <v>139</v>
      </c>
      <c r="I35" s="19" t="s">
        <v>140</v>
      </c>
      <c r="J35" s="19">
        <f>VLOOKUP(H35,[1]Sheet1!$A$1:$B$150,2,FALSE)</f>
        <v>380</v>
      </c>
      <c r="K35" s="20">
        <v>23</v>
      </c>
      <c r="L35" s="18">
        <v>329.75</v>
      </c>
      <c r="M35" s="26">
        <f>VLOOKUP(H35,[1]Sheet1!$A$2:$C$142,3,FALSE)</f>
        <v>3.75</v>
      </c>
      <c r="N35" s="26">
        <f t="shared" si="0"/>
        <v>1236.5625</v>
      </c>
      <c r="O35" s="41" t="s">
        <v>59</v>
      </c>
    </row>
    <row r="36" spans="1:15" s="4" customFormat="1" ht="30">
      <c r="A36" s="17">
        <f t="shared" si="1"/>
        <v>33</v>
      </c>
      <c r="B36" s="18" t="s">
        <v>135</v>
      </c>
      <c r="C36" s="20" t="s">
        <v>141</v>
      </c>
      <c r="D36" s="20" t="s">
        <v>137</v>
      </c>
      <c r="E36" s="20">
        <v>2591540601</v>
      </c>
      <c r="F36" s="21" t="s">
        <v>142</v>
      </c>
      <c r="G36" s="39" t="s">
        <v>13</v>
      </c>
      <c r="H36" s="19" t="s">
        <v>143</v>
      </c>
      <c r="I36" s="19" t="s">
        <v>144</v>
      </c>
      <c r="J36" s="19">
        <f>VLOOKUP(H36,[1]Sheet1!$A$1:$B$150,2,FALSE)</f>
        <v>320</v>
      </c>
      <c r="K36" s="20">
        <v>21</v>
      </c>
      <c r="L36" s="18">
        <v>340.88</v>
      </c>
      <c r="M36" s="26">
        <f>VLOOKUP(H36,[1]Sheet1!$A$2:$C$142,3,FALSE)</f>
        <v>3.75</v>
      </c>
      <c r="N36" s="26">
        <f t="shared" ref="N36:N63" si="2">L36*M36</f>
        <v>1278.3</v>
      </c>
      <c r="O36" s="41" t="s">
        <v>59</v>
      </c>
    </row>
    <row r="37" spans="1:15" s="4" customFormat="1">
      <c r="A37" s="17">
        <f t="shared" si="1"/>
        <v>34</v>
      </c>
      <c r="B37" s="18" t="s">
        <v>135</v>
      </c>
      <c r="C37" s="20" t="s">
        <v>145</v>
      </c>
      <c r="D37" s="20" t="s">
        <v>137</v>
      </c>
      <c r="E37" s="20">
        <v>2591540602</v>
      </c>
      <c r="F37" s="21" t="s">
        <v>146</v>
      </c>
      <c r="G37" s="39" t="s">
        <v>13</v>
      </c>
      <c r="H37" s="19" t="s">
        <v>147</v>
      </c>
      <c r="I37" s="19" t="s">
        <v>24</v>
      </c>
      <c r="J37" s="19">
        <f>VLOOKUP(H37,[1]Sheet1!$A$1:$B$150,2,FALSE)</f>
        <v>200</v>
      </c>
      <c r="K37" s="20">
        <v>12</v>
      </c>
      <c r="L37" s="18">
        <v>330.72</v>
      </c>
      <c r="M37" s="26">
        <f>VLOOKUP(H37,[1]Sheet1!$A$2:$C$142,3,FALSE)</f>
        <v>3</v>
      </c>
      <c r="N37" s="26">
        <f t="shared" si="2"/>
        <v>992.16000000000008</v>
      </c>
      <c r="O37" s="41"/>
    </row>
    <row r="38" spans="1:15" s="4" customFormat="1">
      <c r="A38" s="17">
        <f t="shared" si="1"/>
        <v>35</v>
      </c>
      <c r="B38" s="18" t="s">
        <v>135</v>
      </c>
      <c r="C38" s="20" t="s">
        <v>148</v>
      </c>
      <c r="D38" s="20" t="s">
        <v>137</v>
      </c>
      <c r="E38" s="20">
        <v>2591540603</v>
      </c>
      <c r="F38" s="21" t="s">
        <v>146</v>
      </c>
      <c r="G38" s="39" t="s">
        <v>13</v>
      </c>
      <c r="H38" s="19" t="s">
        <v>147</v>
      </c>
      <c r="I38" s="19" t="s">
        <v>24</v>
      </c>
      <c r="J38" s="19">
        <f>VLOOKUP(H38,[1]Sheet1!$A$1:$B$150,2,FALSE)</f>
        <v>200</v>
      </c>
      <c r="K38" s="20">
        <v>18</v>
      </c>
      <c r="L38" s="18">
        <v>487.8</v>
      </c>
      <c r="M38" s="26">
        <f>VLOOKUP(H38,[1]Sheet1!$A$2:$C$142,3,FALSE)</f>
        <v>3</v>
      </c>
      <c r="N38" s="26">
        <f t="shared" si="2"/>
        <v>1463.4</v>
      </c>
      <c r="O38" s="41"/>
    </row>
    <row r="39" spans="1:15" s="4" customFormat="1">
      <c r="A39" s="17">
        <f t="shared" si="1"/>
        <v>36</v>
      </c>
      <c r="B39" s="18" t="s">
        <v>135</v>
      </c>
      <c r="C39" s="20" t="s">
        <v>149</v>
      </c>
      <c r="D39" s="20" t="s">
        <v>137</v>
      </c>
      <c r="E39" s="20">
        <v>2591540604</v>
      </c>
      <c r="F39" s="21" t="s">
        <v>146</v>
      </c>
      <c r="G39" s="39" t="s">
        <v>13</v>
      </c>
      <c r="H39" s="19" t="s">
        <v>147</v>
      </c>
      <c r="I39" s="19" t="s">
        <v>24</v>
      </c>
      <c r="J39" s="19">
        <f>VLOOKUP(H39,[1]Sheet1!$A$1:$B$150,2,FALSE)</f>
        <v>200</v>
      </c>
      <c r="K39" s="20">
        <v>15</v>
      </c>
      <c r="L39" s="18">
        <v>334</v>
      </c>
      <c r="M39" s="26">
        <f>VLOOKUP(H39,[1]Sheet1!$A$2:$C$142,3,FALSE)</f>
        <v>3</v>
      </c>
      <c r="N39" s="26">
        <f t="shared" si="2"/>
        <v>1002</v>
      </c>
      <c r="O39" s="41"/>
    </row>
    <row r="40" spans="1:15" s="4" customFormat="1">
      <c r="A40" s="17">
        <f t="shared" si="1"/>
        <v>37</v>
      </c>
      <c r="B40" s="18" t="s">
        <v>135</v>
      </c>
      <c r="C40" s="20" t="s">
        <v>150</v>
      </c>
      <c r="D40" s="20" t="s">
        <v>137</v>
      </c>
      <c r="E40" s="20">
        <v>2591540605</v>
      </c>
      <c r="F40" s="21" t="s">
        <v>146</v>
      </c>
      <c r="G40" s="39" t="s">
        <v>13</v>
      </c>
      <c r="H40" s="19" t="s">
        <v>147</v>
      </c>
      <c r="I40" s="19" t="s">
        <v>24</v>
      </c>
      <c r="J40" s="19">
        <f>VLOOKUP(H40,[1]Sheet1!$A$1:$B$150,2,FALSE)</f>
        <v>200</v>
      </c>
      <c r="K40" s="20">
        <v>10</v>
      </c>
      <c r="L40" s="18">
        <v>221.57</v>
      </c>
      <c r="M40" s="26">
        <f>VLOOKUP(H40,[1]Sheet1!$A$2:$C$142,3,FALSE)</f>
        <v>3</v>
      </c>
      <c r="N40" s="26">
        <f t="shared" si="2"/>
        <v>664.71</v>
      </c>
      <c r="O40" s="41"/>
    </row>
    <row r="41" spans="1:15" s="4" customFormat="1">
      <c r="A41" s="17">
        <f t="shared" si="1"/>
        <v>38</v>
      </c>
      <c r="B41" s="18" t="s">
        <v>135</v>
      </c>
      <c r="C41" s="20" t="s">
        <v>151</v>
      </c>
      <c r="D41" s="20" t="s">
        <v>137</v>
      </c>
      <c r="E41" s="20">
        <v>2591540606</v>
      </c>
      <c r="F41" s="21" t="s">
        <v>152</v>
      </c>
      <c r="G41" s="39" t="s">
        <v>13</v>
      </c>
      <c r="H41" s="19" t="s">
        <v>28</v>
      </c>
      <c r="I41" s="19" t="s">
        <v>28</v>
      </c>
      <c r="J41" s="19">
        <f>VLOOKUP(H41,[1]Sheet1!$A$1:$B$150,2,FALSE)</f>
        <v>200</v>
      </c>
      <c r="K41" s="20">
        <v>14</v>
      </c>
      <c r="L41" s="18">
        <v>305.92</v>
      </c>
      <c r="M41" s="26">
        <f>VLOOKUP(H41,[1]Sheet1!$A$2:$C$142,3,FALSE)</f>
        <v>3</v>
      </c>
      <c r="N41" s="26">
        <f t="shared" si="2"/>
        <v>917.76</v>
      </c>
      <c r="O41" s="41"/>
    </row>
    <row r="42" spans="1:15" s="4" customFormat="1">
      <c r="A42" s="17">
        <f t="shared" si="1"/>
        <v>39</v>
      </c>
      <c r="B42" s="18" t="s">
        <v>153</v>
      </c>
      <c r="C42" s="20" t="s">
        <v>154</v>
      </c>
      <c r="D42" s="20" t="s">
        <v>155</v>
      </c>
      <c r="E42" s="20">
        <v>2591540607</v>
      </c>
      <c r="F42" s="21" t="s">
        <v>156</v>
      </c>
      <c r="G42" s="39" t="s">
        <v>13</v>
      </c>
      <c r="H42" s="19" t="s">
        <v>144</v>
      </c>
      <c r="I42" s="19" t="s">
        <v>144</v>
      </c>
      <c r="J42" s="19">
        <f>VLOOKUP(H42,[1]Sheet1!$A$1:$B$150,2,FALSE)</f>
        <v>270</v>
      </c>
      <c r="K42" s="20">
        <v>23</v>
      </c>
      <c r="L42" s="18">
        <v>500.85</v>
      </c>
      <c r="M42" s="26">
        <f>VLOOKUP(H42,[1]Sheet1!$A$2:$C$142,3,FALSE)</f>
        <v>3.75</v>
      </c>
      <c r="N42" s="26">
        <f t="shared" si="2"/>
        <v>1878.1875</v>
      </c>
      <c r="O42" s="41" t="s">
        <v>59</v>
      </c>
    </row>
    <row r="43" spans="1:15" s="4" customFormat="1">
      <c r="A43" s="17">
        <f t="shared" si="1"/>
        <v>40</v>
      </c>
      <c r="B43" s="18" t="s">
        <v>153</v>
      </c>
      <c r="C43" s="20" t="s">
        <v>157</v>
      </c>
      <c r="D43" s="20" t="s">
        <v>155</v>
      </c>
      <c r="E43" s="20">
        <v>2591540608</v>
      </c>
      <c r="F43" s="21" t="s">
        <v>41</v>
      </c>
      <c r="G43" s="39" t="s">
        <v>13</v>
      </c>
      <c r="H43" s="19" t="s">
        <v>42</v>
      </c>
      <c r="I43" s="19" t="s">
        <v>9</v>
      </c>
      <c r="J43" s="19">
        <f>VLOOKUP(H43,[1]Sheet1!$A$1:$B$150,2,FALSE)</f>
        <v>190</v>
      </c>
      <c r="K43" s="20">
        <v>6</v>
      </c>
      <c r="L43" s="18">
        <v>177.9</v>
      </c>
      <c r="M43" s="26">
        <f>VLOOKUP(H43,[1]Sheet1!$A$2:$C$142,3,FALSE)</f>
        <v>3</v>
      </c>
      <c r="N43" s="26">
        <f t="shared" si="2"/>
        <v>533.70000000000005</v>
      </c>
      <c r="O43" s="41"/>
    </row>
    <row r="44" spans="1:15" s="4" customFormat="1" ht="30">
      <c r="A44" s="17">
        <f t="shared" si="1"/>
        <v>41</v>
      </c>
      <c r="B44" s="18" t="s">
        <v>153</v>
      </c>
      <c r="C44" s="20" t="s">
        <v>158</v>
      </c>
      <c r="D44" s="20" t="s">
        <v>155</v>
      </c>
      <c r="E44" s="20">
        <v>2591540609</v>
      </c>
      <c r="F44" s="21" t="s">
        <v>159</v>
      </c>
      <c r="G44" s="39" t="s">
        <v>13</v>
      </c>
      <c r="H44" s="19" t="s">
        <v>160</v>
      </c>
      <c r="I44" s="19" t="s">
        <v>144</v>
      </c>
      <c r="J44" s="19">
        <f>VLOOKUP(H44,[1]Sheet1!$A$1:$B$150,2,FALSE)</f>
        <v>305</v>
      </c>
      <c r="K44" s="20">
        <v>24</v>
      </c>
      <c r="L44" s="18">
        <v>400.38</v>
      </c>
      <c r="M44" s="26">
        <f>VLOOKUP(H44,[1]Sheet1!$A$2:$C$142,3,FALSE)</f>
        <v>3.75</v>
      </c>
      <c r="N44" s="26">
        <f t="shared" si="2"/>
        <v>1501.425</v>
      </c>
      <c r="O44" s="41" t="s">
        <v>59</v>
      </c>
    </row>
    <row r="45" spans="1:15" s="4" customFormat="1" ht="15.95" customHeight="1">
      <c r="A45" s="17">
        <f t="shared" si="1"/>
        <v>42</v>
      </c>
      <c r="B45" s="18" t="s">
        <v>153</v>
      </c>
      <c r="C45" s="20" t="s">
        <v>161</v>
      </c>
      <c r="D45" s="20" t="s">
        <v>155</v>
      </c>
      <c r="E45" s="20">
        <v>2591540610</v>
      </c>
      <c r="F45" s="21" t="s">
        <v>131</v>
      </c>
      <c r="G45" s="39" t="s">
        <v>13</v>
      </c>
      <c r="H45" s="19" t="s">
        <v>8</v>
      </c>
      <c r="I45" s="19" t="s">
        <v>8</v>
      </c>
      <c r="J45" s="19">
        <f>VLOOKUP(H45,[1]Sheet1!$A$1:$B$150,2,FALSE)</f>
        <v>50</v>
      </c>
      <c r="K45" s="20">
        <v>19</v>
      </c>
      <c r="L45" s="18">
        <v>316.83</v>
      </c>
      <c r="M45" s="26">
        <f>VLOOKUP(H45,[1]Sheet1!$A$2:$C$142,3,FALSE)</f>
        <v>2.25</v>
      </c>
      <c r="N45" s="26">
        <f t="shared" si="2"/>
        <v>712.86749999999995</v>
      </c>
      <c r="O45" s="41"/>
    </row>
    <row r="46" spans="1:15" s="4" customFormat="1" ht="15.95" customHeight="1">
      <c r="A46" s="17">
        <f t="shared" si="1"/>
        <v>43</v>
      </c>
      <c r="B46" s="18" t="s">
        <v>162</v>
      </c>
      <c r="C46" s="20" t="s">
        <v>163</v>
      </c>
      <c r="D46" s="20" t="s">
        <v>164</v>
      </c>
      <c r="E46" s="20">
        <v>2591540612</v>
      </c>
      <c r="F46" s="21" t="s">
        <v>165</v>
      </c>
      <c r="G46" s="39" t="s">
        <v>13</v>
      </c>
      <c r="H46" s="19" t="s">
        <v>45</v>
      </c>
      <c r="I46" s="19" t="s">
        <v>23</v>
      </c>
      <c r="J46" s="19">
        <f>VLOOKUP(H46,[1]Sheet1!$A$1:$B$150,2,FALSE)</f>
        <v>125</v>
      </c>
      <c r="K46" s="20">
        <v>10</v>
      </c>
      <c r="L46" s="18">
        <v>290</v>
      </c>
      <c r="M46" s="26">
        <f>VLOOKUP(H46,[1]Sheet1!$A$2:$C$142,3,FALSE)</f>
        <v>3</v>
      </c>
      <c r="N46" s="26">
        <f t="shared" si="2"/>
        <v>870</v>
      </c>
      <c r="O46" s="41"/>
    </row>
    <row r="47" spans="1:15" s="4" customFormat="1" ht="15.95" customHeight="1">
      <c r="A47" s="17">
        <f t="shared" si="1"/>
        <v>44</v>
      </c>
      <c r="B47" s="18" t="s">
        <v>162</v>
      </c>
      <c r="C47" s="20" t="s">
        <v>166</v>
      </c>
      <c r="D47" s="20" t="s">
        <v>164</v>
      </c>
      <c r="E47" s="20">
        <v>2591540613</v>
      </c>
      <c r="F47" s="21" t="s">
        <v>39</v>
      </c>
      <c r="G47" s="39" t="s">
        <v>13</v>
      </c>
      <c r="H47" s="19" t="s">
        <v>40</v>
      </c>
      <c r="I47" s="19" t="s">
        <v>8</v>
      </c>
      <c r="J47" s="19">
        <f>VLOOKUP(H47,[1]Sheet1!$A$1:$B$150,2,FALSE)</f>
        <v>90</v>
      </c>
      <c r="K47" s="20">
        <v>24</v>
      </c>
      <c r="L47" s="18">
        <v>395.94</v>
      </c>
      <c r="M47" s="26">
        <f>VLOOKUP(H47,[1]Sheet1!$A$2:$C$142,3,FALSE)</f>
        <v>2.25</v>
      </c>
      <c r="N47" s="26">
        <f t="shared" si="2"/>
        <v>890.86500000000001</v>
      </c>
      <c r="O47" s="41"/>
    </row>
    <row r="48" spans="1:15" s="4" customFormat="1" ht="15.95" customHeight="1">
      <c r="A48" s="17">
        <f t="shared" si="1"/>
        <v>45</v>
      </c>
      <c r="B48" s="18" t="s">
        <v>162</v>
      </c>
      <c r="C48" s="20" t="s">
        <v>167</v>
      </c>
      <c r="D48" s="20" t="s">
        <v>164</v>
      </c>
      <c r="E48" s="20">
        <v>2591540627</v>
      </c>
      <c r="F48" s="21" t="s">
        <v>168</v>
      </c>
      <c r="G48" s="39" t="s">
        <v>13</v>
      </c>
      <c r="H48" s="19" t="s">
        <v>30</v>
      </c>
      <c r="I48" s="19" t="s">
        <v>22</v>
      </c>
      <c r="J48" s="19">
        <f>VLOOKUP(H48,[1]Sheet1!$A$1:$B$150,2,FALSE)</f>
        <v>80</v>
      </c>
      <c r="K48" s="20">
        <v>31</v>
      </c>
      <c r="L48" s="18">
        <v>644.67999999999995</v>
      </c>
      <c r="M48" s="26">
        <f>VLOOKUP(H48,[1]Sheet1!$A$2:$C$142,3,FALSE)</f>
        <v>2.25</v>
      </c>
      <c r="N48" s="26">
        <f t="shared" si="2"/>
        <v>1450.53</v>
      </c>
      <c r="O48" s="41"/>
    </row>
    <row r="49" spans="1:15" s="4" customFormat="1" ht="15.95" customHeight="1">
      <c r="A49" s="17">
        <f t="shared" si="1"/>
        <v>46</v>
      </c>
      <c r="B49" s="18" t="s">
        <v>162</v>
      </c>
      <c r="C49" s="20" t="s">
        <v>169</v>
      </c>
      <c r="D49" s="20" t="s">
        <v>164</v>
      </c>
      <c r="E49" s="20">
        <v>2591540626</v>
      </c>
      <c r="F49" s="21" t="s">
        <v>41</v>
      </c>
      <c r="G49" s="39" t="s">
        <v>13</v>
      </c>
      <c r="H49" s="19" t="s">
        <v>42</v>
      </c>
      <c r="I49" s="19" t="s">
        <v>9</v>
      </c>
      <c r="J49" s="19">
        <f>VLOOKUP(H49,[1]Sheet1!$A$1:$B$150,2,FALSE)</f>
        <v>190</v>
      </c>
      <c r="K49" s="20">
        <v>1</v>
      </c>
      <c r="L49" s="18">
        <v>8.8000000000000007</v>
      </c>
      <c r="M49" s="26">
        <f>VLOOKUP(H49,[1]Sheet1!$A$2:$C$142,3,FALSE)</f>
        <v>3</v>
      </c>
      <c r="N49" s="26">
        <f t="shared" si="2"/>
        <v>26.400000000000002</v>
      </c>
      <c r="O49" s="41"/>
    </row>
    <row r="50" spans="1:15" s="4" customFormat="1" ht="15.95" customHeight="1">
      <c r="A50" s="17">
        <f t="shared" si="1"/>
        <v>47</v>
      </c>
      <c r="B50" s="18" t="s">
        <v>162</v>
      </c>
      <c r="C50" s="20" t="s">
        <v>170</v>
      </c>
      <c r="D50" s="20" t="s">
        <v>164</v>
      </c>
      <c r="E50" s="20">
        <v>2591540625</v>
      </c>
      <c r="F50" s="21" t="s">
        <v>165</v>
      </c>
      <c r="G50" s="39" t="s">
        <v>13</v>
      </c>
      <c r="H50" s="19" t="s">
        <v>45</v>
      </c>
      <c r="I50" s="19" t="s">
        <v>23</v>
      </c>
      <c r="J50" s="19">
        <f>VLOOKUP(H50,[1]Sheet1!$A$1:$B$150,2,FALSE)</f>
        <v>125</v>
      </c>
      <c r="K50" s="20">
        <v>5</v>
      </c>
      <c r="L50" s="18">
        <v>126.75</v>
      </c>
      <c r="M50" s="26">
        <f>VLOOKUP(H50,[1]Sheet1!$A$2:$C$142,3,FALSE)</f>
        <v>3</v>
      </c>
      <c r="N50" s="26">
        <f t="shared" si="2"/>
        <v>380.25</v>
      </c>
      <c r="O50" s="41"/>
    </row>
    <row r="51" spans="1:15" s="4" customFormat="1" ht="15.95" customHeight="1">
      <c r="A51" s="17">
        <f t="shared" si="1"/>
        <v>48</v>
      </c>
      <c r="B51" s="18" t="s">
        <v>162</v>
      </c>
      <c r="C51" s="20" t="s">
        <v>171</v>
      </c>
      <c r="D51" s="20" t="s">
        <v>164</v>
      </c>
      <c r="E51" s="20">
        <v>2591540621</v>
      </c>
      <c r="F51" s="21" t="s">
        <v>146</v>
      </c>
      <c r="G51" s="39" t="s">
        <v>13</v>
      </c>
      <c r="H51" s="19" t="s">
        <v>147</v>
      </c>
      <c r="I51" s="19" t="s">
        <v>24</v>
      </c>
      <c r="J51" s="19">
        <f>VLOOKUP(H51,[1]Sheet1!$A$1:$B$150,2,FALSE)</f>
        <v>200</v>
      </c>
      <c r="K51" s="20">
        <v>28</v>
      </c>
      <c r="L51" s="18">
        <v>573.03</v>
      </c>
      <c r="M51" s="26">
        <f>VLOOKUP(H51,[1]Sheet1!$A$2:$C$142,3,FALSE)</f>
        <v>3</v>
      </c>
      <c r="N51" s="26">
        <f t="shared" si="2"/>
        <v>1719.09</v>
      </c>
      <c r="O51" s="41"/>
    </row>
    <row r="52" spans="1:15" s="4" customFormat="1" ht="30">
      <c r="A52" s="17">
        <f t="shared" si="1"/>
        <v>49</v>
      </c>
      <c r="B52" s="42">
        <v>45626</v>
      </c>
      <c r="C52" s="20" t="s">
        <v>172</v>
      </c>
      <c r="D52" s="20" t="s">
        <v>164</v>
      </c>
      <c r="E52" s="20">
        <v>2591540619</v>
      </c>
      <c r="F52" s="21" t="s">
        <v>173</v>
      </c>
      <c r="G52" s="39" t="s">
        <v>13</v>
      </c>
      <c r="H52" s="19" t="s">
        <v>174</v>
      </c>
      <c r="I52" s="19" t="s">
        <v>22</v>
      </c>
      <c r="J52" s="19">
        <f>VLOOKUP(H52,[1]Sheet1!$A$1:$B$150,2,FALSE)</f>
        <v>15</v>
      </c>
      <c r="K52" s="20">
        <v>8</v>
      </c>
      <c r="L52" s="18">
        <v>355.7</v>
      </c>
      <c r="M52" s="26">
        <f>VLOOKUP(H52,[1]Sheet1!$A$2:$C$142,3,FALSE)</f>
        <v>1.5</v>
      </c>
      <c r="N52" s="26">
        <f t="shared" si="2"/>
        <v>533.54999999999995</v>
      </c>
      <c r="O52" s="41" t="s">
        <v>37</v>
      </c>
    </row>
    <row r="53" spans="1:15" s="4" customFormat="1" ht="15.95" customHeight="1">
      <c r="A53" s="17">
        <f t="shared" si="1"/>
        <v>50</v>
      </c>
      <c r="B53" s="42">
        <v>45626</v>
      </c>
      <c r="C53" s="20" t="s">
        <v>175</v>
      </c>
      <c r="D53" s="20" t="s">
        <v>164</v>
      </c>
      <c r="E53" s="20">
        <v>2591540614</v>
      </c>
      <c r="F53" s="21" t="s">
        <v>39</v>
      </c>
      <c r="G53" s="39" t="s">
        <v>13</v>
      </c>
      <c r="H53" s="19" t="s">
        <v>24</v>
      </c>
      <c r="I53" s="19" t="s">
        <v>24</v>
      </c>
      <c r="J53" s="19">
        <f>VLOOKUP(H53,[1]Sheet1!$A$1:$B$150,2,FALSE)</f>
        <v>130</v>
      </c>
      <c r="K53" s="20">
        <v>5</v>
      </c>
      <c r="L53" s="18">
        <v>40.409999999999997</v>
      </c>
      <c r="M53" s="26">
        <f>VLOOKUP(H53,[1]Sheet1!$A$2:$C$142,3,FALSE)</f>
        <v>3</v>
      </c>
      <c r="N53" s="26">
        <f t="shared" si="2"/>
        <v>121.22999999999999</v>
      </c>
      <c r="O53" s="41"/>
    </row>
    <row r="54" spans="1:15" s="4" customFormat="1" ht="15.95" customHeight="1">
      <c r="A54" s="17">
        <f t="shared" si="1"/>
        <v>51</v>
      </c>
      <c r="B54" s="42">
        <v>45626</v>
      </c>
      <c r="C54" s="20" t="s">
        <v>176</v>
      </c>
      <c r="D54" s="20" t="s">
        <v>164</v>
      </c>
      <c r="E54" s="20">
        <v>2591540615</v>
      </c>
      <c r="F54" s="21" t="s">
        <v>126</v>
      </c>
      <c r="G54" s="39" t="s">
        <v>13</v>
      </c>
      <c r="H54" s="19" t="s">
        <v>127</v>
      </c>
      <c r="I54" s="19" t="s">
        <v>24</v>
      </c>
      <c r="J54" s="19">
        <f>VLOOKUP(H54,[1]Sheet1!$A$1:$B$150,2,FALSE)</f>
        <v>125</v>
      </c>
      <c r="K54" s="20">
        <v>6</v>
      </c>
      <c r="L54" s="18">
        <v>174.3</v>
      </c>
      <c r="M54" s="26">
        <f>VLOOKUP(H54,[1]Sheet1!$A$2:$C$142,3,FALSE)</f>
        <v>3</v>
      </c>
      <c r="N54" s="26">
        <f t="shared" si="2"/>
        <v>522.90000000000009</v>
      </c>
      <c r="O54" s="41"/>
    </row>
    <row r="55" spans="1:15" s="4" customFormat="1" ht="30">
      <c r="A55" s="17">
        <f t="shared" si="1"/>
        <v>52</v>
      </c>
      <c r="B55" s="42">
        <v>45626</v>
      </c>
      <c r="C55" s="20" t="s">
        <v>177</v>
      </c>
      <c r="D55" s="20" t="s">
        <v>164</v>
      </c>
      <c r="E55" s="20">
        <v>2591540618</v>
      </c>
      <c r="F55" s="21" t="s">
        <v>178</v>
      </c>
      <c r="G55" s="39" t="s">
        <v>13</v>
      </c>
      <c r="H55" s="19" t="s">
        <v>179</v>
      </c>
      <c r="I55" s="19" t="s">
        <v>28</v>
      </c>
      <c r="J55" s="19">
        <f>VLOOKUP(H55,[1]Sheet1!$A$1:$B$150,2,FALSE)</f>
        <v>255</v>
      </c>
      <c r="K55" s="20">
        <v>5</v>
      </c>
      <c r="L55" s="18">
        <v>145.25</v>
      </c>
      <c r="M55" s="26">
        <f>VLOOKUP(H55,[1]Sheet1!$A$2:$C$142,3,FALSE)</f>
        <v>3.75</v>
      </c>
      <c r="N55" s="26">
        <f t="shared" si="2"/>
        <v>544.6875</v>
      </c>
      <c r="O55" s="41"/>
    </row>
    <row r="56" spans="1:15" s="4" customFormat="1" ht="15.95" customHeight="1">
      <c r="A56" s="17">
        <f t="shared" si="1"/>
        <v>53</v>
      </c>
      <c r="B56" s="42">
        <v>45626</v>
      </c>
      <c r="C56" s="20" t="s">
        <v>180</v>
      </c>
      <c r="D56" s="20" t="s">
        <v>164</v>
      </c>
      <c r="E56" s="20">
        <v>2591540623</v>
      </c>
      <c r="F56" s="21" t="s">
        <v>152</v>
      </c>
      <c r="G56" s="39" t="s">
        <v>13</v>
      </c>
      <c r="H56" s="19" t="s">
        <v>28</v>
      </c>
      <c r="I56" s="19" t="s">
        <v>28</v>
      </c>
      <c r="J56" s="19">
        <f>VLOOKUP(H56,[1]Sheet1!$A$1:$B$150,2,FALSE)</f>
        <v>200</v>
      </c>
      <c r="K56" s="20">
        <v>5</v>
      </c>
      <c r="L56" s="18">
        <v>101.25</v>
      </c>
      <c r="M56" s="26">
        <f>VLOOKUP(H56,[1]Sheet1!$A$2:$C$142,3,FALSE)</f>
        <v>3</v>
      </c>
      <c r="N56" s="26">
        <f t="shared" si="2"/>
        <v>303.75</v>
      </c>
      <c r="O56" s="41"/>
    </row>
    <row r="57" spans="1:15" s="4" customFormat="1" ht="30">
      <c r="A57" s="17">
        <f t="shared" si="1"/>
        <v>54</v>
      </c>
      <c r="B57" s="42">
        <v>45626</v>
      </c>
      <c r="C57" s="20" t="s">
        <v>181</v>
      </c>
      <c r="D57" s="20" t="s">
        <v>164</v>
      </c>
      <c r="E57" s="20">
        <v>2591540624</v>
      </c>
      <c r="F57" s="21" t="s">
        <v>31</v>
      </c>
      <c r="G57" s="39" t="s">
        <v>13</v>
      </c>
      <c r="H57" s="19" t="s">
        <v>25</v>
      </c>
      <c r="I57" s="19" t="s">
        <v>10</v>
      </c>
      <c r="J57" s="19">
        <f>VLOOKUP(H57,[1]Sheet1!$A$1:$B$150,2,FALSE)</f>
        <v>155</v>
      </c>
      <c r="K57" s="20">
        <v>17</v>
      </c>
      <c r="L57" s="18">
        <v>467.75</v>
      </c>
      <c r="M57" s="26">
        <f>VLOOKUP(H57,[1]Sheet1!$A$2:$C$142,3,FALSE)</f>
        <v>3</v>
      </c>
      <c r="N57" s="26">
        <f t="shared" si="2"/>
        <v>1403.25</v>
      </c>
      <c r="O57" s="41"/>
    </row>
    <row r="58" spans="1:15" s="4" customFormat="1" ht="15.95" customHeight="1">
      <c r="A58" s="17">
        <f t="shared" si="1"/>
        <v>55</v>
      </c>
      <c r="B58" s="42">
        <v>45626</v>
      </c>
      <c r="C58" s="20" t="s">
        <v>182</v>
      </c>
      <c r="D58" s="20" t="s">
        <v>134</v>
      </c>
      <c r="E58" s="20">
        <v>2591540598</v>
      </c>
      <c r="F58" s="21" t="s">
        <v>72</v>
      </c>
      <c r="G58" s="39" t="s">
        <v>13</v>
      </c>
      <c r="H58" s="19" t="s">
        <v>10</v>
      </c>
      <c r="I58" s="19" t="s">
        <v>10</v>
      </c>
      <c r="J58" s="19">
        <f>VLOOKUP(H58,[1]Sheet1!$A$1:$B$150,2,FALSE)</f>
        <v>130</v>
      </c>
      <c r="K58" s="20">
        <v>26</v>
      </c>
      <c r="L58" s="18">
        <v>550.54</v>
      </c>
      <c r="M58" s="26">
        <f>VLOOKUP(H58,[1]Sheet1!$A$2:$C$142,3,FALSE)</f>
        <v>3</v>
      </c>
      <c r="N58" s="26">
        <f t="shared" si="2"/>
        <v>1651.62</v>
      </c>
      <c r="O58" s="41"/>
    </row>
    <row r="59" spans="1:15" s="4" customFormat="1" ht="30">
      <c r="A59" s="17">
        <f t="shared" si="1"/>
        <v>56</v>
      </c>
      <c r="B59" s="42">
        <v>45626</v>
      </c>
      <c r="C59" s="20" t="s">
        <v>183</v>
      </c>
      <c r="D59" s="20" t="s">
        <v>164</v>
      </c>
      <c r="E59" s="20">
        <v>2591540616</v>
      </c>
      <c r="F59" s="21" t="s">
        <v>29</v>
      </c>
      <c r="G59" s="39" t="s">
        <v>13</v>
      </c>
      <c r="H59" s="19" t="s">
        <v>18</v>
      </c>
      <c r="I59" s="19" t="s">
        <v>26</v>
      </c>
      <c r="J59" s="19">
        <f>VLOOKUP(H59,[1]Sheet1!$A$1:$B$150,2,FALSE)</f>
        <v>190</v>
      </c>
      <c r="K59" s="20">
        <v>21</v>
      </c>
      <c r="L59" s="18">
        <v>270.48</v>
      </c>
      <c r="M59" s="26">
        <f>VLOOKUP(H59,[1]Sheet1!$A$2:$C$142,3,FALSE)</f>
        <v>3</v>
      </c>
      <c r="N59" s="26">
        <f t="shared" si="2"/>
        <v>811.44</v>
      </c>
      <c r="O59" s="41"/>
    </row>
    <row r="60" spans="1:15" s="4" customFormat="1">
      <c r="A60" s="17">
        <f t="shared" si="1"/>
        <v>57</v>
      </c>
      <c r="B60" s="42">
        <v>45626</v>
      </c>
      <c r="C60" s="20" t="s">
        <v>184</v>
      </c>
      <c r="D60" s="20" t="s">
        <v>164</v>
      </c>
      <c r="E60" s="20">
        <v>2591540622</v>
      </c>
      <c r="F60" s="21" t="s">
        <v>72</v>
      </c>
      <c r="G60" s="39" t="s">
        <v>13</v>
      </c>
      <c r="H60" s="19" t="s">
        <v>10</v>
      </c>
      <c r="I60" s="19" t="s">
        <v>10</v>
      </c>
      <c r="J60" s="19">
        <f>VLOOKUP(H60,[1]Sheet1!$A$1:$B$150,2,FALSE)</f>
        <v>130</v>
      </c>
      <c r="K60" s="20">
        <v>1</v>
      </c>
      <c r="L60" s="18">
        <v>8.8000000000000007</v>
      </c>
      <c r="M60" s="26">
        <f>VLOOKUP(H60,[1]Sheet1!$A$2:$C$142,3,FALSE)</f>
        <v>3</v>
      </c>
      <c r="N60" s="26">
        <f t="shared" si="2"/>
        <v>26.400000000000002</v>
      </c>
      <c r="O60" s="41"/>
    </row>
    <row r="61" spans="1:15" s="4" customFormat="1" ht="30">
      <c r="A61" s="17">
        <f t="shared" si="1"/>
        <v>58</v>
      </c>
      <c r="B61" s="42">
        <v>45626</v>
      </c>
      <c r="C61" s="20" t="s">
        <v>185</v>
      </c>
      <c r="D61" s="20" t="s">
        <v>155</v>
      </c>
      <c r="E61" s="20">
        <v>2591540611</v>
      </c>
      <c r="F61" s="21" t="s">
        <v>186</v>
      </c>
      <c r="G61" s="39" t="s">
        <v>13</v>
      </c>
      <c r="H61" s="19" t="s">
        <v>187</v>
      </c>
      <c r="I61" s="19" t="s">
        <v>23</v>
      </c>
      <c r="J61" s="19">
        <f>VLOOKUP(H61,[1]Sheet1!$A$1:$B$150,2,FALSE)</f>
        <v>85</v>
      </c>
      <c r="K61" s="20">
        <v>31</v>
      </c>
      <c r="L61" s="18">
        <v>691.21</v>
      </c>
      <c r="M61" s="26">
        <f>VLOOKUP(H61,[1]Sheet1!$A$2:$C$142,3,FALSE)</f>
        <v>2.25</v>
      </c>
      <c r="N61" s="26">
        <f t="shared" si="2"/>
        <v>1555.2225000000001</v>
      </c>
      <c r="O61" s="41"/>
    </row>
    <row r="62" spans="1:15" s="4" customFormat="1" ht="30">
      <c r="A62" s="17">
        <f t="shared" si="1"/>
        <v>59</v>
      </c>
      <c r="B62" s="42">
        <v>45626</v>
      </c>
      <c r="C62" s="20" t="s">
        <v>188</v>
      </c>
      <c r="D62" s="20" t="s">
        <v>164</v>
      </c>
      <c r="E62" s="20">
        <v>2591540617</v>
      </c>
      <c r="F62" s="21" t="s">
        <v>189</v>
      </c>
      <c r="G62" s="39" t="s">
        <v>13</v>
      </c>
      <c r="H62" s="19" t="s">
        <v>190</v>
      </c>
      <c r="I62" s="19" t="s">
        <v>9</v>
      </c>
      <c r="J62" s="19">
        <f>VLOOKUP(H62,[1]Sheet1!$A$1:$B$150,2,FALSE)</f>
        <v>150</v>
      </c>
      <c r="K62" s="20">
        <v>5</v>
      </c>
      <c r="L62" s="18">
        <v>145.25</v>
      </c>
      <c r="M62" s="26">
        <f>VLOOKUP(H62,[1]Sheet1!$A$2:$C$142,3,FALSE)</f>
        <v>3</v>
      </c>
      <c r="N62" s="26">
        <f t="shared" si="2"/>
        <v>435.75</v>
      </c>
      <c r="O62" s="41"/>
    </row>
    <row r="63" spans="1:15" s="4" customFormat="1" ht="33" customHeight="1" thickBot="1">
      <c r="A63" s="43">
        <f t="shared" si="1"/>
        <v>60</v>
      </c>
      <c r="B63" s="44">
        <v>45626</v>
      </c>
      <c r="C63" s="45" t="s">
        <v>191</v>
      </c>
      <c r="D63" s="45" t="s">
        <v>164</v>
      </c>
      <c r="E63" s="45">
        <v>2591540620</v>
      </c>
      <c r="F63" s="46" t="s">
        <v>192</v>
      </c>
      <c r="G63" s="47" t="s">
        <v>13</v>
      </c>
      <c r="H63" s="48" t="s">
        <v>193</v>
      </c>
      <c r="I63" s="48" t="s">
        <v>33</v>
      </c>
      <c r="J63" s="48">
        <f>VLOOKUP(H63,[1]Sheet1!$A$1:$B$150,2,FALSE)</f>
        <v>80</v>
      </c>
      <c r="K63" s="45">
        <v>19</v>
      </c>
      <c r="L63" s="49">
        <v>573.03</v>
      </c>
      <c r="M63" s="50">
        <f>VLOOKUP(H63,[1]Sheet1!$A$2:$C$142,3,FALSE)</f>
        <v>2.25</v>
      </c>
      <c r="N63" s="50">
        <f t="shared" si="2"/>
        <v>1289.3174999999999</v>
      </c>
      <c r="O63" s="51"/>
    </row>
    <row r="64" spans="1:15" s="4" customFormat="1" ht="15.95" customHeight="1" thickBot="1">
      <c r="A64" s="63" t="s">
        <v>194</v>
      </c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5"/>
      <c r="N64" s="30">
        <f>ROUND(SUM(N4:N63),0)</f>
        <v>67399</v>
      </c>
      <c r="O64" s="27"/>
    </row>
    <row r="65" spans="1:16" s="4" customFormat="1" ht="15.95" customHeight="1" thickBot="1">
      <c r="A65" s="23"/>
      <c r="B65" s="23"/>
      <c r="C65" s="23"/>
      <c r="D65" s="23"/>
      <c r="E65" s="23"/>
      <c r="F65" s="23"/>
      <c r="G65" s="28"/>
      <c r="H65" s="28"/>
      <c r="I65" s="23"/>
      <c r="J65" s="23"/>
      <c r="K65" s="24">
        <f>SUM(K4:K63)</f>
        <v>1094</v>
      </c>
      <c r="L65" s="29">
        <f>SUM(L4:L63)</f>
        <v>23534.479999999996</v>
      </c>
      <c r="M65" s="22"/>
      <c r="N65" s="22"/>
      <c r="O65" s="23"/>
    </row>
    <row r="66" spans="1:16" s="3" customFormat="1" ht="32.25" customHeight="1" thickBot="1">
      <c r="A66" s="56" t="s">
        <v>15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8"/>
    </row>
    <row r="67" spans="1:16" ht="51" customHeight="1" thickBot="1">
      <c r="A67" s="56" t="s">
        <v>16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8"/>
    </row>
    <row r="71" spans="1:16">
      <c r="P71" s="5"/>
    </row>
    <row r="75" spans="1:16">
      <c r="O75" s="6"/>
    </row>
  </sheetData>
  <sortState ref="B4:O67">
    <sortCondition ref="E4:E67"/>
  </sortState>
  <mergeCells count="7">
    <mergeCell ref="A1:G1"/>
    <mergeCell ref="A2:G2"/>
    <mergeCell ref="A66:N66"/>
    <mergeCell ref="A67:N67"/>
    <mergeCell ref="H1:N1"/>
    <mergeCell ref="H2:N2"/>
    <mergeCell ref="A64:M64"/>
  </mergeCells>
  <conditionalFormatting sqref="C3">
    <cfRule type="duplicateValues" dxfId="2" priority="4"/>
  </conditionalFormatting>
  <conditionalFormatting sqref="C52">
    <cfRule type="duplicateValues" dxfId="1" priority="3"/>
  </conditionalFormatting>
  <conditionalFormatting sqref="I65 L52 C4:C51 C53:C63">
    <cfRule type="duplicateValues" dxfId="0" priority="2"/>
  </conditionalFormatting>
  <pageMargins left="0.24" right="0.19685039370078741" top="0.34" bottom="0.45" header="0.19685039370078741" footer="0.23622047244094491"/>
  <pageSetup scale="88" orientation="landscape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2024-12-06T09:05:28Z</cp:lastPrinted>
  <dcterms:created xsi:type="dcterms:W3CDTF">2024-01-18T12:49:24Z</dcterms:created>
  <dcterms:modified xsi:type="dcterms:W3CDTF">2024-12-06T11:38:36Z</dcterms:modified>
</cp:coreProperties>
</file>