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5"/>
  <c r="J6"/>
  <c r="J7"/>
  <c r="J8"/>
  <c r="J9"/>
  <c r="J10"/>
  <c r="J4"/>
  <c r="I5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  <c r="L4" s="1"/>
  <c r="L11" s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<sst xmlns="http://schemas.openxmlformats.org/spreadsheetml/2006/main" count="53" uniqueCount="43">
  <si>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</si>
  <si>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04/11/2024</t>
  </si>
  <si>
    <t>0323</t>
  </si>
  <si>
    <t>0536</t>
  </si>
  <si>
    <t>19/11/2024</t>
  </si>
  <si>
    <t>0314</t>
  </si>
  <si>
    <t>30/11/2024</t>
  </si>
  <si>
    <t>414</t>
  </si>
  <si>
    <t>07/11/2024</t>
  </si>
  <si>
    <t>328</t>
  </si>
  <si>
    <t>12/11/2024</t>
  </si>
  <si>
    <t>354</t>
  </si>
  <si>
    <t>01/11/2024</t>
  </si>
  <si>
    <t>320</t>
  </si>
  <si>
    <t>Thanking you for your business.
PRAGATI LOGISTICS</t>
  </si>
  <si>
    <t>PL/MA/10540</t>
  </si>
  <si>
    <t>PL/JA/18013</t>
  </si>
  <si>
    <t>PL/MA/11290</t>
  </si>
  <si>
    <t>PL/MA/11851</t>
  </si>
  <si>
    <t>PL/MA/10743</t>
  </si>
  <si>
    <t>PL/MA/11022</t>
  </si>
  <si>
    <t>PL/MA/10405</t>
  </si>
  <si>
    <t>SL</t>
  </si>
  <si>
    <t>DATE</t>
  </si>
  <si>
    <t>LR NO</t>
  </si>
  <si>
    <t>BALASORE</t>
  </si>
  <si>
    <t>KARANJIA</t>
  </si>
  <si>
    <t>BARIPADA</t>
  </si>
  <si>
    <t>JHUMPURA</t>
  </si>
  <si>
    <t>CTC</t>
  </si>
  <si>
    <t>FROM</t>
  </si>
  <si>
    <t>TO</t>
  </si>
  <si>
    <t>INV NO</t>
  </si>
  <si>
    <t>CASE</t>
  </si>
  <si>
    <t>RATE</t>
  </si>
  <si>
    <t>AMOUNT</t>
  </si>
  <si>
    <t xml:space="preserve">VIDHI VIDHAN LOGISTICSS
Address:DHANAWAT COMPLEX CUTTACK,9078824597
GST No:21AABPA0216D1Z2
</t>
  </si>
  <si>
    <t>Kindly, verify &amp; confirm within 7 days, else GST will be filed by 20th DEC, 2024. 
GST to be paid by Consignor under Reverse Charge Mechanism(RCM) as per GST.</t>
  </si>
  <si>
    <t>(RUPEES SIX THOUSAND FOUR HUNDRED SIXTY SIX ONLY)</t>
  </si>
  <si>
    <t xml:space="preserve">Bill Date:30/11/2024
Bill NO : 28181
Total Amount:6466.00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</si>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</sst>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19050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85725"/>
          <a:ext cx="3695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18" sqref="R18"/>
    </sheetView>
  </sheetViews>
  <sheetFormatPr defaultRowHeight="15"/>
  <cols>
    <col min="1" max="1" width="3.7109375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5703125" style="2" bestFit="1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7.5" customHeight="1">
      <c r="A2" s="14" t="s">
        <v>36</v>
      </c>
      <c r="B2" s="15"/>
      <c r="C2" s="15"/>
      <c r="D2" s="15"/>
      <c r="E2" s="15"/>
      <c r="F2" s="15"/>
      <c r="G2" s="15"/>
      <c r="H2" s="16"/>
      <c r="I2" s="17" t="s">
        <v>39</v>
      </c>
      <c r="J2" s="17"/>
      <c r="K2" s="17"/>
      <c r="L2" s="17"/>
    </row>
    <row r="3" spans="1:12" s="20" customFormat="1" ht="15" customHeight="1">
      <c r="A3" s="18" t="s">
        <v>22</v>
      </c>
      <c r="B3" s="18" t="s">
        <v>23</v>
      </c>
      <c r="C3" s="18" t="s">
        <v>24</v>
      </c>
      <c r="D3" s="18" t="s">
        <v>30</v>
      </c>
      <c r="E3" s="18" t="s">
        <v>31</v>
      </c>
      <c r="F3" s="18" t="s">
        <v>32</v>
      </c>
      <c r="G3" s="18" t="s">
        <v>33</v>
      </c>
      <c r="H3" s="19" t="s">
        <v>34</v>
      </c>
      <c r="I3" s="19" t="s">
        <v>40</v>
      </c>
      <c r="J3" s="19" t="s">
        <v>41</v>
      </c>
      <c r="K3" s="19" t="s">
        <v>42</v>
      </c>
      <c r="L3" s="19" t="s">
        <v>35</v>
      </c>
    </row>
    <row r="4" spans="1:12">
      <c r="A4" s="23">
        <v>1</v>
      </c>
      <c r="B4" s="4" t="s">
        <v>12</v>
      </c>
      <c r="C4" s="4" t="s">
        <v>21</v>
      </c>
      <c r="D4" s="7" t="s">
        <v>29</v>
      </c>
      <c r="E4" s="4" t="s">
        <v>25</v>
      </c>
      <c r="F4" s="4" t="s">
        <v>13</v>
      </c>
      <c r="G4" s="4">
        <v>5</v>
      </c>
      <c r="H4" s="5">
        <f>VLOOKUP(E4,'[1]ANIK INDUSTRI'!$C$4:$D$91,2,FALSE)</f>
        <v>50</v>
      </c>
      <c r="I4" s="5">
        <f>G4*2</f>
        <v>10</v>
      </c>
      <c r="J4" s="5">
        <f>VLOOKUP(E4,'[1]ANIK INDUSTRI'!$C$4:$E$91,3,FALSE)*G4</f>
        <v>50</v>
      </c>
      <c r="K4" s="5">
        <v>50</v>
      </c>
      <c r="L4" s="5">
        <f>G4*H4+I4+J4+K4</f>
        <v>360</v>
      </c>
    </row>
    <row r="5" spans="1:12">
      <c r="A5" s="23">
        <v>2</v>
      </c>
      <c r="B5" s="4" t="s">
        <v>1</v>
      </c>
      <c r="C5" s="4" t="s">
        <v>15</v>
      </c>
      <c r="D5" s="7" t="s">
        <v>29</v>
      </c>
      <c r="E5" s="4" t="s">
        <v>25</v>
      </c>
      <c r="F5" s="4" t="s">
        <v>2</v>
      </c>
      <c r="G5" s="4">
        <v>4</v>
      </c>
      <c r="H5" s="5">
        <f>VLOOKUP(E5,'[1]ANIK INDUSTRI'!$C$4:$D$91,2,FALSE)</f>
        <v>50</v>
      </c>
      <c r="I5" s="5">
        <f t="shared" ref="I5:I10" si="0">G5*2</f>
        <v>8</v>
      </c>
      <c r="J5" s="5">
        <f>VLOOKUP(E5,'[1]ANIK INDUSTRI'!$C$4:$E$91,3,FALSE)*G5</f>
        <v>40</v>
      </c>
      <c r="K5" s="5">
        <v>50</v>
      </c>
      <c r="L5" s="5">
        <f t="shared" ref="L5:L10" si="1">G5*H5+I5+J5+K5</f>
        <v>298</v>
      </c>
    </row>
    <row r="6" spans="1:12">
      <c r="A6" s="23">
        <v>3</v>
      </c>
      <c r="B6" s="4" t="s">
        <v>1</v>
      </c>
      <c r="C6" s="4" t="s">
        <v>16</v>
      </c>
      <c r="D6" s="7" t="s">
        <v>29</v>
      </c>
      <c r="E6" s="4" t="s">
        <v>26</v>
      </c>
      <c r="F6" s="4" t="s">
        <v>3</v>
      </c>
      <c r="G6" s="4">
        <v>50</v>
      </c>
      <c r="H6" s="5">
        <f>VLOOKUP(E6,'[1]ANIK INDUSTRI'!$C$4:$D$91,2,FALSE)</f>
        <v>50</v>
      </c>
      <c r="I6" s="5">
        <f t="shared" si="0"/>
        <v>100</v>
      </c>
      <c r="J6" s="5">
        <f>VLOOKUP(E6,'[1]ANIK INDUSTRI'!$C$4:$E$91,3,FALSE)*G6</f>
        <v>1000</v>
      </c>
      <c r="K6" s="5">
        <v>50</v>
      </c>
      <c r="L6" s="5">
        <f t="shared" si="1"/>
        <v>3650</v>
      </c>
    </row>
    <row r="7" spans="1:12">
      <c r="A7" s="23">
        <v>4</v>
      </c>
      <c r="B7" s="4" t="s">
        <v>8</v>
      </c>
      <c r="C7" s="4" t="s">
        <v>19</v>
      </c>
      <c r="D7" s="7" t="s">
        <v>29</v>
      </c>
      <c r="E7" s="4" t="s">
        <v>27</v>
      </c>
      <c r="F7" s="4" t="s">
        <v>9</v>
      </c>
      <c r="G7" s="4">
        <v>3</v>
      </c>
      <c r="H7" s="5">
        <f>VLOOKUP(E7,'[1]ANIK INDUSTRI'!$C$4:$D$91,2,FALSE)</f>
        <v>50</v>
      </c>
      <c r="I7" s="5">
        <f t="shared" si="0"/>
        <v>6</v>
      </c>
      <c r="J7" s="5">
        <f>VLOOKUP(E7,'[1]ANIK INDUSTRI'!$C$4:$E$91,3,FALSE)*G7</f>
        <v>30</v>
      </c>
      <c r="K7" s="5">
        <v>50</v>
      </c>
      <c r="L7" s="5">
        <f t="shared" si="1"/>
        <v>236</v>
      </c>
    </row>
    <row r="8" spans="1:12">
      <c r="A8" s="23">
        <v>5</v>
      </c>
      <c r="B8" s="4" t="s">
        <v>10</v>
      </c>
      <c r="C8" s="4" t="s">
        <v>20</v>
      </c>
      <c r="D8" s="7" t="s">
        <v>29</v>
      </c>
      <c r="E8" s="4" t="s">
        <v>25</v>
      </c>
      <c r="F8" s="4" t="s">
        <v>11</v>
      </c>
      <c r="G8" s="4">
        <v>4</v>
      </c>
      <c r="H8" s="5">
        <f>VLOOKUP(E8,'[1]ANIK INDUSTRI'!$C$4:$D$91,2,FALSE)</f>
        <v>50</v>
      </c>
      <c r="I8" s="5">
        <f t="shared" si="0"/>
        <v>8</v>
      </c>
      <c r="J8" s="5">
        <f>VLOOKUP(E8,'[1]ANIK INDUSTRI'!$C$4:$E$91,3,FALSE)*G8</f>
        <v>40</v>
      </c>
      <c r="K8" s="5">
        <v>50</v>
      </c>
      <c r="L8" s="5">
        <f t="shared" si="1"/>
        <v>298</v>
      </c>
    </row>
    <row r="9" spans="1:12">
      <c r="A9" s="23">
        <v>6</v>
      </c>
      <c r="B9" s="4" t="s">
        <v>4</v>
      </c>
      <c r="C9" s="4" t="s">
        <v>17</v>
      </c>
      <c r="D9" s="7" t="s">
        <v>29</v>
      </c>
      <c r="E9" s="4" t="s">
        <v>25</v>
      </c>
      <c r="F9" s="4" t="s">
        <v>5</v>
      </c>
      <c r="G9" s="4">
        <v>6</v>
      </c>
      <c r="H9" s="5">
        <f>VLOOKUP(E9,'[1]ANIK INDUSTRI'!$C$4:$D$91,2,FALSE)</f>
        <v>50</v>
      </c>
      <c r="I9" s="5">
        <f t="shared" si="0"/>
        <v>12</v>
      </c>
      <c r="J9" s="5">
        <f>VLOOKUP(E9,'[1]ANIK INDUSTRI'!$C$4:$E$91,3,FALSE)*G9</f>
        <v>60</v>
      </c>
      <c r="K9" s="5">
        <v>50</v>
      </c>
      <c r="L9" s="5">
        <f t="shared" si="1"/>
        <v>422</v>
      </c>
    </row>
    <row r="10" spans="1:12">
      <c r="A10" s="23">
        <v>7</v>
      </c>
      <c r="B10" s="4" t="s">
        <v>6</v>
      </c>
      <c r="C10" s="4" t="s">
        <v>18</v>
      </c>
      <c r="D10" s="7" t="s">
        <v>29</v>
      </c>
      <c r="E10" s="4" t="s">
        <v>28</v>
      </c>
      <c r="F10" s="4" t="s">
        <v>7</v>
      </c>
      <c r="G10" s="4">
        <v>16</v>
      </c>
      <c r="H10" s="5">
        <f>VLOOKUP(E10,'[1]ANIK INDUSTRI'!$C$4:$D$91,2,FALSE)</f>
        <v>50</v>
      </c>
      <c r="I10" s="5">
        <f t="shared" si="0"/>
        <v>32</v>
      </c>
      <c r="J10" s="5">
        <f>VLOOKUP(E10,'[1]ANIK INDUSTRI'!$C$4:$E$91,3,FALSE)*G10</f>
        <v>320</v>
      </c>
      <c r="K10" s="5">
        <v>50</v>
      </c>
      <c r="L10" s="5">
        <f t="shared" si="1"/>
        <v>1202</v>
      </c>
    </row>
    <row r="11" spans="1:12" s="3" customFormat="1">
      <c r="A11" s="8" t="s">
        <v>38</v>
      </c>
      <c r="B11" s="9"/>
      <c r="C11" s="9"/>
      <c r="D11" s="9"/>
      <c r="E11" s="9"/>
      <c r="F11" s="9"/>
      <c r="G11" s="9"/>
      <c r="H11" s="10"/>
      <c r="I11" s="10"/>
      <c r="J11" s="10"/>
      <c r="K11" s="11"/>
      <c r="L11" s="6">
        <f>SUM(L4:L10)</f>
        <v>6466</v>
      </c>
    </row>
    <row r="12" spans="1:12" s="3" customFormat="1" ht="30" customHeight="1">
      <c r="A12" s="12" t="s">
        <v>37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2" s="3" customFormat="1" ht="30" customHeight="1" thickBot="1">
      <c r="A13" s="12" t="s">
        <v>14</v>
      </c>
      <c r="B13" s="12"/>
      <c r="C13" s="12"/>
      <c r="D13" s="12"/>
      <c r="E13" s="12"/>
      <c r="F13" s="12"/>
      <c r="G13" s="21"/>
      <c r="H13" s="13"/>
      <c r="I13" s="13"/>
      <c r="J13" s="13"/>
      <c r="K13" s="13"/>
      <c r="L13" s="13"/>
    </row>
    <row r="14" spans="1:12" ht="15.75" thickBot="1">
      <c r="G14" s="22">
        <f>SUM(G4:G10)</f>
        <v>88</v>
      </c>
    </row>
  </sheetData>
  <sortState ref="B4:K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4" right="0.5500000000000000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2024-12-13T08:33:35Z</cp:lastPrinted>
  <dcterms:created xsi:type="dcterms:W3CDTF">2024-12-10T07:04:07Z</dcterms:created>
  <dcterms:modified xsi:type="dcterms:W3CDTF">2024-12-16T07:55:00Z</dcterms:modified>
</cp:coreProperties>
</file>