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32" i="1" l="1"/>
  <c r="J130" i="1"/>
  <c r="H130" i="1"/>
  <c r="J129" i="1"/>
  <c r="H129" i="1"/>
  <c r="I129" i="1" s="1"/>
  <c r="L129" i="1" s="1"/>
  <c r="J128" i="1"/>
  <c r="H128" i="1"/>
  <c r="J127" i="1"/>
  <c r="H127" i="1"/>
  <c r="I127" i="1" s="1"/>
  <c r="L127" i="1" s="1"/>
  <c r="J126" i="1"/>
  <c r="H126" i="1"/>
  <c r="J125" i="1"/>
  <c r="H125" i="1"/>
  <c r="I125" i="1" s="1"/>
  <c r="L125" i="1" s="1"/>
  <c r="J124" i="1"/>
  <c r="H124" i="1"/>
  <c r="J123" i="1"/>
  <c r="H123" i="1"/>
  <c r="I123" i="1" s="1"/>
  <c r="L123" i="1" s="1"/>
  <c r="J122" i="1"/>
  <c r="H122" i="1"/>
  <c r="J121" i="1"/>
  <c r="I121" i="1"/>
  <c r="L121" i="1" s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J114" i="1"/>
  <c r="H114" i="1"/>
  <c r="J113" i="1"/>
  <c r="H113" i="1"/>
  <c r="J112" i="1"/>
  <c r="H112" i="1"/>
  <c r="I112" i="1" s="1"/>
  <c r="J111" i="1"/>
  <c r="H111" i="1"/>
  <c r="J110" i="1"/>
  <c r="H110" i="1"/>
  <c r="J109" i="1"/>
  <c r="H109" i="1"/>
  <c r="J108" i="1"/>
  <c r="H108" i="1"/>
  <c r="I108" i="1" s="1"/>
  <c r="J107" i="1"/>
  <c r="H107" i="1"/>
  <c r="J106" i="1"/>
  <c r="H106" i="1"/>
  <c r="I106" i="1" s="1"/>
  <c r="L106" i="1" s="1"/>
  <c r="J105" i="1"/>
  <c r="H105" i="1"/>
  <c r="J104" i="1"/>
  <c r="I104" i="1"/>
  <c r="L104" i="1" s="1"/>
  <c r="H104" i="1"/>
  <c r="J103" i="1"/>
  <c r="H103" i="1"/>
  <c r="J102" i="1"/>
  <c r="H102" i="1"/>
  <c r="I102" i="1" s="1"/>
  <c r="J101" i="1"/>
  <c r="H101" i="1"/>
  <c r="J100" i="1"/>
  <c r="H100" i="1"/>
  <c r="I100" i="1" s="1"/>
  <c r="L100" i="1" s="1"/>
  <c r="J99" i="1"/>
  <c r="H99" i="1"/>
  <c r="J98" i="1"/>
  <c r="H98" i="1"/>
  <c r="I98" i="1" s="1"/>
  <c r="L98" i="1" s="1"/>
  <c r="J97" i="1"/>
  <c r="H97" i="1"/>
  <c r="J96" i="1"/>
  <c r="H96" i="1"/>
  <c r="I96" i="1" s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I40" i="1" s="1"/>
  <c r="L40" i="1" s="1"/>
  <c r="J39" i="1"/>
  <c r="H39" i="1"/>
  <c r="J38" i="1"/>
  <c r="H38" i="1"/>
  <c r="I38" i="1" s="1"/>
  <c r="L38" i="1" s="1"/>
  <c r="J37" i="1"/>
  <c r="H37" i="1"/>
  <c r="J36" i="1"/>
  <c r="I36" i="1"/>
  <c r="L36" i="1" s="1"/>
  <c r="H36" i="1"/>
  <c r="J35" i="1"/>
  <c r="H35" i="1"/>
  <c r="J34" i="1"/>
  <c r="H34" i="1"/>
  <c r="I34" i="1" s="1"/>
  <c r="J33" i="1"/>
  <c r="H33" i="1"/>
  <c r="J32" i="1"/>
  <c r="H32" i="1"/>
  <c r="I32" i="1" s="1"/>
  <c r="J31" i="1"/>
  <c r="H31" i="1"/>
  <c r="I31" i="1" s="1"/>
  <c r="J30" i="1"/>
  <c r="H30" i="1"/>
  <c r="J29" i="1"/>
  <c r="H29" i="1"/>
  <c r="I29" i="1" s="1"/>
  <c r="L29" i="1" s="1"/>
  <c r="J28" i="1"/>
  <c r="H28" i="1"/>
  <c r="J27" i="1"/>
  <c r="H27" i="1"/>
  <c r="I27" i="1" s="1"/>
  <c r="J26" i="1"/>
  <c r="H26" i="1"/>
  <c r="J25" i="1"/>
  <c r="H25" i="1"/>
  <c r="I25" i="1" s="1"/>
  <c r="L25" i="1" s="1"/>
  <c r="J24" i="1"/>
  <c r="H24" i="1"/>
  <c r="J23" i="1"/>
  <c r="H23" i="1"/>
  <c r="I23" i="1" s="1"/>
  <c r="L23" i="1" s="1"/>
  <c r="J22" i="1"/>
  <c r="H22" i="1"/>
  <c r="J21" i="1"/>
  <c r="H21" i="1"/>
  <c r="I21" i="1" s="1"/>
  <c r="L21" i="1" s="1"/>
  <c r="J20" i="1"/>
  <c r="H20" i="1"/>
  <c r="J19" i="1"/>
  <c r="H19" i="1"/>
  <c r="I19" i="1" s="1"/>
  <c r="J18" i="1"/>
  <c r="H18" i="1"/>
  <c r="J17" i="1"/>
  <c r="H17" i="1"/>
  <c r="I17" i="1" s="1"/>
  <c r="J16" i="1"/>
  <c r="H16" i="1"/>
  <c r="J15" i="1"/>
  <c r="H15" i="1"/>
  <c r="I15" i="1" s="1"/>
  <c r="J14" i="1"/>
  <c r="H14" i="1"/>
  <c r="J13" i="1"/>
  <c r="H13" i="1"/>
  <c r="I13" i="1" s="1"/>
  <c r="L13" i="1" s="1"/>
  <c r="J12" i="1"/>
  <c r="H12" i="1"/>
  <c r="J11" i="1"/>
  <c r="H11" i="1"/>
  <c r="I11" i="1" s="1"/>
  <c r="J10" i="1"/>
  <c r="H10" i="1"/>
  <c r="J9" i="1"/>
  <c r="H9" i="1"/>
  <c r="I9" i="1" s="1"/>
  <c r="L9" i="1" s="1"/>
  <c r="J8" i="1"/>
  <c r="H8" i="1"/>
  <c r="J7" i="1"/>
  <c r="H7" i="1"/>
  <c r="I7" i="1" s="1"/>
  <c r="L7" i="1" s="1"/>
  <c r="J6" i="1"/>
  <c r="H6" i="1"/>
  <c r="J5" i="1"/>
  <c r="I5" i="1"/>
  <c r="L5" i="1" s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J4" i="1"/>
  <c r="H4" i="1"/>
  <c r="L108" i="1" l="1"/>
  <c r="L15" i="1"/>
  <c r="L17" i="1"/>
  <c r="L31" i="1"/>
  <c r="L32" i="1"/>
  <c r="L11" i="1"/>
  <c r="L19" i="1"/>
  <c r="L27" i="1"/>
  <c r="L34" i="1"/>
  <c r="L102" i="1"/>
  <c r="L96" i="1"/>
  <c r="I110" i="1"/>
  <c r="L110" i="1" s="1"/>
  <c r="L112" i="1"/>
  <c r="I4" i="1"/>
  <c r="L4" i="1" s="1"/>
  <c r="I6" i="1"/>
  <c r="L6" i="1" s="1"/>
  <c r="I8" i="1"/>
  <c r="L8" i="1" s="1"/>
  <c r="I10" i="1"/>
  <c r="L10" i="1" s="1"/>
  <c r="I12" i="1"/>
  <c r="L12" i="1" s="1"/>
  <c r="I14" i="1"/>
  <c r="L14" i="1" s="1"/>
  <c r="I16" i="1"/>
  <c r="L16" i="1" s="1"/>
  <c r="I18" i="1"/>
  <c r="L18" i="1" s="1"/>
  <c r="I20" i="1"/>
  <c r="L20" i="1" s="1"/>
  <c r="I22" i="1"/>
  <c r="L22" i="1" s="1"/>
  <c r="I24" i="1"/>
  <c r="L24" i="1" s="1"/>
  <c r="I26" i="1"/>
  <c r="L26" i="1" s="1"/>
  <c r="I28" i="1"/>
  <c r="L28" i="1" s="1"/>
  <c r="I30" i="1"/>
  <c r="L30" i="1" s="1"/>
  <c r="I33" i="1"/>
  <c r="L33" i="1" s="1"/>
  <c r="I35" i="1"/>
  <c r="L35" i="1" s="1"/>
  <c r="I37" i="1"/>
  <c r="L37" i="1" s="1"/>
  <c r="I39" i="1"/>
  <c r="L39" i="1" s="1"/>
  <c r="I41" i="1"/>
  <c r="L41" i="1" s="1"/>
  <c r="I43" i="1"/>
  <c r="L43" i="1" s="1"/>
  <c r="I45" i="1"/>
  <c r="L45" i="1" s="1"/>
  <c r="I47" i="1"/>
  <c r="L47" i="1" s="1"/>
  <c r="I49" i="1"/>
  <c r="L49" i="1" s="1"/>
  <c r="I51" i="1"/>
  <c r="L51" i="1" s="1"/>
  <c r="I53" i="1"/>
  <c r="L53" i="1" s="1"/>
  <c r="I55" i="1"/>
  <c r="L55" i="1" s="1"/>
  <c r="I57" i="1"/>
  <c r="L57" i="1" s="1"/>
  <c r="I59" i="1"/>
  <c r="L59" i="1" s="1"/>
  <c r="I61" i="1"/>
  <c r="L61" i="1" s="1"/>
  <c r="I63" i="1"/>
  <c r="L63" i="1" s="1"/>
  <c r="I65" i="1"/>
  <c r="L65" i="1" s="1"/>
  <c r="I67" i="1"/>
  <c r="L67" i="1" s="1"/>
  <c r="I69" i="1"/>
  <c r="L69" i="1" s="1"/>
  <c r="I42" i="1"/>
  <c r="L42" i="1" s="1"/>
  <c r="I44" i="1"/>
  <c r="L44" i="1" s="1"/>
  <c r="I46" i="1"/>
  <c r="L46" i="1" s="1"/>
  <c r="I48" i="1"/>
  <c r="L48" i="1" s="1"/>
  <c r="I50" i="1"/>
  <c r="L50" i="1" s="1"/>
  <c r="I52" i="1"/>
  <c r="L52" i="1" s="1"/>
  <c r="I54" i="1"/>
  <c r="L54" i="1" s="1"/>
  <c r="I56" i="1"/>
  <c r="L56" i="1" s="1"/>
  <c r="I58" i="1"/>
  <c r="L58" i="1" s="1"/>
  <c r="I60" i="1"/>
  <c r="L60" i="1" s="1"/>
  <c r="I62" i="1"/>
  <c r="L62" i="1" s="1"/>
  <c r="I64" i="1"/>
  <c r="L64" i="1" s="1"/>
  <c r="I66" i="1"/>
  <c r="L66" i="1" s="1"/>
  <c r="I68" i="1"/>
  <c r="L68" i="1" s="1"/>
  <c r="I70" i="1"/>
  <c r="L70" i="1" s="1"/>
  <c r="I71" i="1"/>
  <c r="L71" i="1" s="1"/>
  <c r="I73" i="1"/>
  <c r="L73" i="1" s="1"/>
  <c r="I75" i="1"/>
  <c r="L75" i="1" s="1"/>
  <c r="I77" i="1"/>
  <c r="L77" i="1" s="1"/>
  <c r="I79" i="1"/>
  <c r="L79" i="1" s="1"/>
  <c r="I81" i="1"/>
  <c r="L81" i="1" s="1"/>
  <c r="I83" i="1"/>
  <c r="L83" i="1" s="1"/>
  <c r="I85" i="1"/>
  <c r="L85" i="1" s="1"/>
  <c r="I87" i="1"/>
  <c r="L87" i="1" s="1"/>
  <c r="I89" i="1"/>
  <c r="L89" i="1" s="1"/>
  <c r="I91" i="1"/>
  <c r="L91" i="1" s="1"/>
  <c r="I93" i="1"/>
  <c r="L93" i="1" s="1"/>
  <c r="I95" i="1"/>
  <c r="L95" i="1" s="1"/>
  <c r="I97" i="1"/>
  <c r="L97" i="1" s="1"/>
  <c r="I99" i="1"/>
  <c r="L99" i="1" s="1"/>
  <c r="I101" i="1"/>
  <c r="L101" i="1" s="1"/>
  <c r="I103" i="1"/>
  <c r="L103" i="1" s="1"/>
  <c r="I105" i="1"/>
  <c r="L105" i="1" s="1"/>
  <c r="I107" i="1"/>
  <c r="L107" i="1" s="1"/>
  <c r="I109" i="1"/>
  <c r="L109" i="1" s="1"/>
  <c r="I111" i="1"/>
  <c r="L111" i="1" s="1"/>
  <c r="I113" i="1"/>
  <c r="L113" i="1" s="1"/>
  <c r="I115" i="1"/>
  <c r="L115" i="1" s="1"/>
  <c r="I117" i="1"/>
  <c r="L117" i="1" s="1"/>
  <c r="I119" i="1"/>
  <c r="L119" i="1" s="1"/>
  <c r="I72" i="1"/>
  <c r="L72" i="1" s="1"/>
  <c r="I74" i="1"/>
  <c r="L74" i="1" s="1"/>
  <c r="I76" i="1"/>
  <c r="L76" i="1" s="1"/>
  <c r="I78" i="1"/>
  <c r="L78" i="1" s="1"/>
  <c r="I80" i="1"/>
  <c r="L80" i="1" s="1"/>
  <c r="I82" i="1"/>
  <c r="L82" i="1" s="1"/>
  <c r="I84" i="1"/>
  <c r="L84" i="1" s="1"/>
  <c r="I86" i="1"/>
  <c r="L86" i="1" s="1"/>
  <c r="I88" i="1"/>
  <c r="L88" i="1" s="1"/>
  <c r="I90" i="1"/>
  <c r="L90" i="1" s="1"/>
  <c r="I92" i="1"/>
  <c r="L92" i="1" s="1"/>
  <c r="I94" i="1"/>
  <c r="L94" i="1" s="1"/>
  <c r="I114" i="1"/>
  <c r="L114" i="1" s="1"/>
  <c r="I116" i="1"/>
  <c r="L116" i="1" s="1"/>
  <c r="I118" i="1"/>
  <c r="L118" i="1" s="1"/>
  <c r="I120" i="1"/>
  <c r="L120" i="1" s="1"/>
  <c r="I122" i="1"/>
  <c r="L122" i="1" s="1"/>
  <c r="I124" i="1"/>
  <c r="L124" i="1" s="1"/>
  <c r="I126" i="1"/>
  <c r="L126" i="1" s="1"/>
  <c r="I128" i="1"/>
  <c r="L128" i="1" s="1"/>
  <c r="I130" i="1"/>
  <c r="L130" i="1" s="1"/>
  <c r="L131" i="1" l="1"/>
</calcChain>
</file>

<file path=xl/sharedStrings.xml><?xml version="1.0" encoding="utf-8"?>
<sst xmlns="http://schemas.openxmlformats.org/spreadsheetml/2006/main" count="653" uniqueCount="295">
  <si>
    <t>BARIPADA</t>
  </si>
  <si>
    <t>JAJPUR TOWN</t>
  </si>
  <si>
    <t>SUNDERGARH</t>
  </si>
  <si>
    <t>BALASORE</t>
  </si>
  <si>
    <t>ANGUL</t>
  </si>
  <si>
    <t>DATE</t>
  </si>
  <si>
    <t>FROM</t>
  </si>
  <si>
    <t>DESTINATION</t>
  </si>
  <si>
    <t>RATE</t>
  </si>
  <si>
    <t>HML</t>
  </si>
  <si>
    <t>CTC</t>
  </si>
  <si>
    <t>S.CH.</t>
  </si>
  <si>
    <t>AMT.</t>
  </si>
  <si>
    <t>INVOICE
PRAGATI LOGISTICS,SAMANTA SAHI KHUNTIA LANE,8984191006
GST No: 21AGHPB9356M1Z9</t>
  </si>
  <si>
    <t>717</t>
  </si>
  <si>
    <t>714</t>
  </si>
  <si>
    <t>713</t>
  </si>
  <si>
    <t>712</t>
  </si>
  <si>
    <t>Thanking you for your business.
PRAGATI LOGISTICS</t>
  </si>
  <si>
    <t xml:space="preserve">
ARISTO PHARMACEUTICALS PVT LTD
Address:MANIRAJ INDUSTRIES CAMPUS 736/111,
CHAULIAGANJ-753004 ODISHA,7978935458
GST No: 21AAACA4495N1ZK
</t>
  </si>
  <si>
    <t>SL.</t>
  </si>
  <si>
    <t>LR NO.</t>
  </si>
  <si>
    <t>INV. NO.</t>
  </si>
  <si>
    <t>CASE</t>
  </si>
  <si>
    <t>LR CH.</t>
  </si>
  <si>
    <t>03/5/2024</t>
  </si>
  <si>
    <t>PL/JA/02548</t>
  </si>
  <si>
    <t>2355</t>
  </si>
  <si>
    <t>PL/JA/02549</t>
  </si>
  <si>
    <t>356</t>
  </si>
  <si>
    <t>PL/JA/02550</t>
  </si>
  <si>
    <t>357</t>
  </si>
  <si>
    <t>PL/JA/02551</t>
  </si>
  <si>
    <t>359</t>
  </si>
  <si>
    <t>PL/JA/02552</t>
  </si>
  <si>
    <t>395</t>
  </si>
  <si>
    <t>PL/JA/02570</t>
  </si>
  <si>
    <t>2391/2392</t>
  </si>
  <si>
    <t>PL/JA/02571</t>
  </si>
  <si>
    <t>2390</t>
  </si>
  <si>
    <t>PL/JA/02572</t>
  </si>
  <si>
    <t>2389</t>
  </si>
  <si>
    <t>PL/JA/02638</t>
  </si>
  <si>
    <t>2393</t>
  </si>
  <si>
    <t>PL/JA/02667</t>
  </si>
  <si>
    <t>257</t>
  </si>
  <si>
    <t>PL/JA/02668</t>
  </si>
  <si>
    <t>260</t>
  </si>
  <si>
    <t>PL/JA/02669</t>
  </si>
  <si>
    <t>258</t>
  </si>
  <si>
    <t>PL/JA/02670</t>
  </si>
  <si>
    <t>259</t>
  </si>
  <si>
    <t>04/5/2024</t>
  </si>
  <si>
    <t>PL/JA/02684</t>
  </si>
  <si>
    <t>2455</t>
  </si>
  <si>
    <t>PL/JA/02685</t>
  </si>
  <si>
    <t>2456</t>
  </si>
  <si>
    <t>PL/JA/02686</t>
  </si>
  <si>
    <t>2457</t>
  </si>
  <si>
    <t>PL/JA/02687</t>
  </si>
  <si>
    <t>2458</t>
  </si>
  <si>
    <t>PL/JA/02688</t>
  </si>
  <si>
    <t>2459</t>
  </si>
  <si>
    <t>PL/JA/02689</t>
  </si>
  <si>
    <t>2445</t>
  </si>
  <si>
    <t>PL/JA/02690</t>
  </si>
  <si>
    <t>2446</t>
  </si>
  <si>
    <t>PL/JA/02691</t>
  </si>
  <si>
    <t>2447</t>
  </si>
  <si>
    <t>PL/JA/02692</t>
  </si>
  <si>
    <t>2449</t>
  </si>
  <si>
    <t>PL/JA/02693</t>
  </si>
  <si>
    <t>2452/2453</t>
  </si>
  <si>
    <t>07/5/2024</t>
  </si>
  <si>
    <t>PL/JA/02860</t>
  </si>
  <si>
    <t>2558/2559/2560</t>
  </si>
  <si>
    <t>PL/JA/02861</t>
  </si>
  <si>
    <t>2561</t>
  </si>
  <si>
    <t>PL/JA/02862</t>
  </si>
  <si>
    <t>2557</t>
  </si>
  <si>
    <t>PL/JA/02863</t>
  </si>
  <si>
    <t>2556</t>
  </si>
  <si>
    <t>PL/JA/02864</t>
  </si>
  <si>
    <t>2555</t>
  </si>
  <si>
    <t>08/5/2024</t>
  </si>
  <si>
    <t>PL/JA/02949</t>
  </si>
  <si>
    <t>2711</t>
  </si>
  <si>
    <t>PL/JA/02975</t>
  </si>
  <si>
    <t>PL/JA/02977</t>
  </si>
  <si>
    <t>PL/JA/02978</t>
  </si>
  <si>
    <t>PL/JA/02979</t>
  </si>
  <si>
    <t>09/5/2024</t>
  </si>
  <si>
    <t>PL/JA/02986</t>
  </si>
  <si>
    <t>168</t>
  </si>
  <si>
    <t>PL/JA/03016</t>
  </si>
  <si>
    <t>02827</t>
  </si>
  <si>
    <t>11/5/2024</t>
  </si>
  <si>
    <t>PL/JA/03072</t>
  </si>
  <si>
    <t>2942</t>
  </si>
  <si>
    <t>PL/JA/03073</t>
  </si>
  <si>
    <t>002943</t>
  </si>
  <si>
    <t>PL/JA/03074</t>
  </si>
  <si>
    <t>002944</t>
  </si>
  <si>
    <t>PL/JA/03075</t>
  </si>
  <si>
    <t>002946</t>
  </si>
  <si>
    <t>PL/JA/03076</t>
  </si>
  <si>
    <t>002947</t>
  </si>
  <si>
    <t>PL/JA/03077</t>
  </si>
  <si>
    <t>002948</t>
  </si>
  <si>
    <t>PL/JA/03078</t>
  </si>
  <si>
    <t>02895</t>
  </si>
  <si>
    <t>PL/JA/03079</t>
  </si>
  <si>
    <t>002893</t>
  </si>
  <si>
    <t>PL/JA/03080</t>
  </si>
  <si>
    <t>002949</t>
  </si>
  <si>
    <t>PL/JA/03081</t>
  </si>
  <si>
    <t>002896</t>
  </si>
  <si>
    <t>13/5/2024</t>
  </si>
  <si>
    <t>PL/JA/03199</t>
  </si>
  <si>
    <t>3070/3071</t>
  </si>
  <si>
    <t>PL/JA/03200</t>
  </si>
  <si>
    <t>3053/3054</t>
  </si>
  <si>
    <t>PL/JA/03201</t>
  </si>
  <si>
    <t>3052</t>
  </si>
  <si>
    <t>PL/JA/03202</t>
  </si>
  <si>
    <t>3051</t>
  </si>
  <si>
    <t>PL/JA/03203</t>
  </si>
  <si>
    <t>3055/3056/3057</t>
  </si>
  <si>
    <t>PL/JA/03204</t>
  </si>
  <si>
    <t>3058</t>
  </si>
  <si>
    <t>PL/JA/03205</t>
  </si>
  <si>
    <t>3059/3060</t>
  </si>
  <si>
    <t>PL/JA/03206</t>
  </si>
  <si>
    <t>3061/3062/3063</t>
  </si>
  <si>
    <t>14/5/2024</t>
  </si>
  <si>
    <t>PL/JA/03289</t>
  </si>
  <si>
    <t>3192</t>
  </si>
  <si>
    <t>PL/JA/03293</t>
  </si>
  <si>
    <t>3193</t>
  </si>
  <si>
    <t>PL/JA/03295</t>
  </si>
  <si>
    <t>3194</t>
  </si>
  <si>
    <t>PL/JA/03296</t>
  </si>
  <si>
    <t>3195/96</t>
  </si>
  <si>
    <t>PL/JA/03297</t>
  </si>
  <si>
    <t>3210/3211</t>
  </si>
  <si>
    <t>16/5/2024</t>
  </si>
  <si>
    <t>PL/JA/03458</t>
  </si>
  <si>
    <t>3326</t>
  </si>
  <si>
    <t>17/5/2024</t>
  </si>
  <si>
    <t>PL/JA/03562</t>
  </si>
  <si>
    <t>3443</t>
  </si>
  <si>
    <t>PL/JA/03563</t>
  </si>
  <si>
    <t>3445/46</t>
  </si>
  <si>
    <t>PL/JA/03564</t>
  </si>
  <si>
    <t>3447/448</t>
  </si>
  <si>
    <t>PL/JA/03565</t>
  </si>
  <si>
    <t>PL/JA/03566</t>
  </si>
  <si>
    <t>3444</t>
  </si>
  <si>
    <t>PL/JA/03625</t>
  </si>
  <si>
    <t>3441/3442</t>
  </si>
  <si>
    <t>PL/JA/03627</t>
  </si>
  <si>
    <t>3437</t>
  </si>
  <si>
    <t>PL/JA/03629</t>
  </si>
  <si>
    <t>3436</t>
  </si>
  <si>
    <t>PL/JA/03630</t>
  </si>
  <si>
    <t>3438</t>
  </si>
  <si>
    <t>PL/JA/03631</t>
  </si>
  <si>
    <t>3439/3440</t>
  </si>
  <si>
    <t>18/5/2024</t>
  </si>
  <si>
    <t>PL/JA/03679</t>
  </si>
  <si>
    <t>507</t>
  </si>
  <si>
    <t>PL/JA/03681</t>
  </si>
  <si>
    <t>508</t>
  </si>
  <si>
    <t>PL/JA/03682</t>
  </si>
  <si>
    <t>505</t>
  </si>
  <si>
    <t>PL/JA/03684</t>
  </si>
  <si>
    <t>504</t>
  </si>
  <si>
    <t>PL/JA/03685</t>
  </si>
  <si>
    <t>3511</t>
  </si>
  <si>
    <t>PL/JA/03686</t>
  </si>
  <si>
    <t>506</t>
  </si>
  <si>
    <t>PL/JA/03687</t>
  </si>
  <si>
    <t>3510</t>
  </si>
  <si>
    <t>PL/JA/03689</t>
  </si>
  <si>
    <t>3531/3532/3533</t>
  </si>
  <si>
    <t>PL/JA/03690</t>
  </si>
  <si>
    <t>3526</t>
  </si>
  <si>
    <t>PL/JA/03691</t>
  </si>
  <si>
    <t>3527</t>
  </si>
  <si>
    <t>PL/JA/03692</t>
  </si>
  <si>
    <t>3528</t>
  </si>
  <si>
    <t>PL/JA/03693</t>
  </si>
  <si>
    <t>3529</t>
  </si>
  <si>
    <t>20/5/2024</t>
  </si>
  <si>
    <t>PL/JA/03767</t>
  </si>
  <si>
    <t>003540</t>
  </si>
  <si>
    <t>PL/JA/03768</t>
  </si>
  <si>
    <t>003541</t>
  </si>
  <si>
    <t>PL/JA/03769</t>
  </si>
  <si>
    <t>3539</t>
  </si>
  <si>
    <t>PL/JA/03770</t>
  </si>
  <si>
    <t>3544/3545/3546</t>
  </si>
  <si>
    <t>PL/JA/03772</t>
  </si>
  <si>
    <t>3547/3548/3549</t>
  </si>
  <si>
    <t>PL/JA/03776</t>
  </si>
  <si>
    <t>3512/13/14</t>
  </si>
  <si>
    <t>21/5/2024</t>
  </si>
  <si>
    <t>PL/JA/03895</t>
  </si>
  <si>
    <t>3724</t>
  </si>
  <si>
    <t>PL/JA/03896</t>
  </si>
  <si>
    <t>3725</t>
  </si>
  <si>
    <t>PL/JA/03898</t>
  </si>
  <si>
    <t>3726</t>
  </si>
  <si>
    <t>PL/JA/03899</t>
  </si>
  <si>
    <t>3730</t>
  </si>
  <si>
    <t>PL/JA/03900</t>
  </si>
  <si>
    <t>3723</t>
  </si>
  <si>
    <t>PL/JA/04019</t>
  </si>
  <si>
    <t>003759</t>
  </si>
  <si>
    <t>23/5/2024</t>
  </si>
  <si>
    <t>PL/JA/04100</t>
  </si>
  <si>
    <t>3918</t>
  </si>
  <si>
    <t>PL/JA/04101</t>
  </si>
  <si>
    <t>3919</t>
  </si>
  <si>
    <t>PL/JA/04102</t>
  </si>
  <si>
    <t>3920/21/22</t>
  </si>
  <si>
    <t>PL/JA/04103</t>
  </si>
  <si>
    <t>3924/25</t>
  </si>
  <si>
    <t>PL/JA/04104</t>
  </si>
  <si>
    <t>3924/3925</t>
  </si>
  <si>
    <t>PL/JA/04105</t>
  </si>
  <si>
    <t>3896</t>
  </si>
  <si>
    <t>PL/JA/04106</t>
  </si>
  <si>
    <t>3897</t>
  </si>
  <si>
    <t>PL/JA/04107</t>
  </si>
  <si>
    <t>3898</t>
  </si>
  <si>
    <t>PL/JA/04111</t>
  </si>
  <si>
    <t>3899/399</t>
  </si>
  <si>
    <t>PL/JA/04113</t>
  </si>
  <si>
    <t>3908</t>
  </si>
  <si>
    <t>PL/JA/04114</t>
  </si>
  <si>
    <t>3909</t>
  </si>
  <si>
    <t>PL/JA/04115</t>
  </si>
  <si>
    <t>3910</t>
  </si>
  <si>
    <t>PL/JA/04116</t>
  </si>
  <si>
    <t>3911/12</t>
  </si>
  <si>
    <t>PL/JA/04117</t>
  </si>
  <si>
    <t>3914/3916</t>
  </si>
  <si>
    <t>PL/JA/04118</t>
  </si>
  <si>
    <t>3901/02</t>
  </si>
  <si>
    <t>PL/JA/04204</t>
  </si>
  <si>
    <t>3883</t>
  </si>
  <si>
    <t>PL/JA/04207</t>
  </si>
  <si>
    <t>3884</t>
  </si>
  <si>
    <t>PL/JA/04209</t>
  </si>
  <si>
    <t>03885</t>
  </si>
  <si>
    <t>24/5/2024</t>
  </si>
  <si>
    <t>PL/JA/04084</t>
  </si>
  <si>
    <t>3874</t>
  </si>
  <si>
    <t>PL/JA/04086</t>
  </si>
  <si>
    <t>3875</t>
  </si>
  <si>
    <t>PL/JA/04087</t>
  </si>
  <si>
    <t>3876</t>
  </si>
  <si>
    <t>PL/JA/04091</t>
  </si>
  <si>
    <t>3878</t>
  </si>
  <si>
    <t>PL/JA/04092</t>
  </si>
  <si>
    <t>3880</t>
  </si>
  <si>
    <t>PL/JA/04099</t>
  </si>
  <si>
    <t>3917</t>
  </si>
  <si>
    <t>29/5/2024</t>
  </si>
  <si>
    <t>PL/JA/04462</t>
  </si>
  <si>
    <t>4153/54/55</t>
  </si>
  <si>
    <t>PL/JA/04463</t>
  </si>
  <si>
    <t>4150/51/52</t>
  </si>
  <si>
    <t>PL/JA/04464</t>
  </si>
  <si>
    <t>4149</t>
  </si>
  <si>
    <t>PL/JA/04465</t>
  </si>
  <si>
    <t>4148</t>
  </si>
  <si>
    <t>PL/JA/04466</t>
  </si>
  <si>
    <t>4174</t>
  </si>
  <si>
    <t>31/5/2024</t>
  </si>
  <si>
    <t>PL/JA/04680</t>
  </si>
  <si>
    <t>4392</t>
  </si>
  <si>
    <t>PL/JA/04681</t>
  </si>
  <si>
    <t>4395</t>
  </si>
  <si>
    <t>PL/JA/04682</t>
  </si>
  <si>
    <t>4388</t>
  </si>
  <si>
    <t>PL/JA/04683</t>
  </si>
  <si>
    <t>4389</t>
  </si>
  <si>
    <t>PL/JA/04684</t>
  </si>
  <si>
    <t>4390</t>
  </si>
  <si>
    <t>(RUPEES TWENTY FIVE THOUSAND FORTY FIVE ONLY)</t>
  </si>
  <si>
    <t>Kindly, verify &amp; confirm within 7 days, else GST will be filed by 20th JUNE, 2024. 
GST to be paid by Consignor under Reverse Charge Mechanism(RCM) as per GST.</t>
  </si>
  <si>
    <t>3449/345/ 3451</t>
  </si>
  <si>
    <t xml:space="preserve">Bill Date: 31/05/2024
Bill NO : 7239
Total Amount: 25045.00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</si>
</sst>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266699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243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C2" t="str">
            <v>DESTINATION</v>
          </cell>
          <cell r="D2" t="str">
            <v>RATE / CS</v>
          </cell>
        </row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topLeftCell="A124" workbookViewId="0">
      <selection activeCell="Q135" sqref="Q135"/>
    </sheetView>
  </sheetViews>
  <sheetFormatPr defaultRowHeight="15"/>
  <cols>
    <col min="1" max="1" width="5" style="1" customWidth="1"/>
    <col min="2" max="2" width="9.7109375" style="1" bestFit="1" customWidth="1"/>
    <col min="3" max="3" width="12.28515625" style="1" customWidth="1"/>
    <col min="4" max="4" width="11" style="1" customWidth="1"/>
    <col min="5" max="5" width="6.42578125" style="1" bestFit="1" customWidth="1"/>
    <col min="6" max="6" width="13.5703125" style="1" bestFit="1" customWidth="1"/>
    <col min="7" max="7" width="5.85546875" style="1" customWidth="1"/>
    <col min="8" max="8" width="6.85546875" style="1" customWidth="1"/>
    <col min="9" max="9" width="6.5703125" style="2" bestFit="1" customWidth="1"/>
    <col min="10" max="10" width="6.140625" style="2" customWidth="1"/>
    <col min="11" max="11" width="6.5703125" style="2" customWidth="1"/>
    <col min="12" max="12" width="8.5703125" style="2" bestFit="1" customWidth="1"/>
    <col min="13" max="16384" width="9.140625" style="1"/>
  </cols>
  <sheetData>
    <row r="1" spans="1:13" ht="90" customHeight="1">
      <c r="A1" s="30"/>
      <c r="B1" s="30"/>
      <c r="C1" s="30"/>
      <c r="D1" s="30"/>
      <c r="E1" s="30"/>
      <c r="F1" s="30"/>
      <c r="G1" s="30"/>
      <c r="H1" s="27" t="s">
        <v>13</v>
      </c>
      <c r="I1" s="28"/>
      <c r="J1" s="28"/>
      <c r="K1" s="28"/>
      <c r="L1" s="29"/>
    </row>
    <row r="2" spans="1:13" ht="78.75" customHeight="1">
      <c r="A2" s="31" t="s">
        <v>19</v>
      </c>
      <c r="B2" s="30"/>
      <c r="C2" s="30"/>
      <c r="D2" s="30"/>
      <c r="E2" s="30"/>
      <c r="F2" s="30"/>
      <c r="G2" s="30"/>
      <c r="H2" s="27" t="s">
        <v>294</v>
      </c>
      <c r="I2" s="28"/>
      <c r="J2" s="28"/>
      <c r="K2" s="28"/>
      <c r="L2" s="29"/>
      <c r="M2" s="2"/>
    </row>
    <row r="3" spans="1:13" s="3" customFormat="1" ht="15" customHeight="1">
      <c r="A3" s="12" t="s">
        <v>20</v>
      </c>
      <c r="B3" s="12" t="s">
        <v>5</v>
      </c>
      <c r="C3" s="12" t="s">
        <v>21</v>
      </c>
      <c r="D3" s="12" t="s">
        <v>22</v>
      </c>
      <c r="E3" s="12" t="s">
        <v>6</v>
      </c>
      <c r="F3" s="12" t="s">
        <v>7</v>
      </c>
      <c r="G3" s="12" t="s">
        <v>23</v>
      </c>
      <c r="H3" s="13" t="s">
        <v>8</v>
      </c>
      <c r="I3" s="13" t="s">
        <v>11</v>
      </c>
      <c r="J3" s="13" t="s">
        <v>9</v>
      </c>
      <c r="K3" s="13" t="s">
        <v>24</v>
      </c>
      <c r="L3" s="13" t="s">
        <v>12</v>
      </c>
    </row>
    <row r="4" spans="1:13" s="3" customFormat="1" ht="15" customHeight="1">
      <c r="A4" s="14">
        <v>1</v>
      </c>
      <c r="B4" s="15" t="s">
        <v>25</v>
      </c>
      <c r="C4" s="15" t="s">
        <v>26</v>
      </c>
      <c r="D4" s="15" t="s">
        <v>27</v>
      </c>
      <c r="E4" s="15" t="s">
        <v>10</v>
      </c>
      <c r="F4" s="15" t="s">
        <v>3</v>
      </c>
      <c r="G4" s="15">
        <v>5</v>
      </c>
      <c r="H4" s="16">
        <f>VLOOKUP(F4,'[1]ARISTO PHARMASEUTICALS'!$C$2:$D$46,2,FALSE)</f>
        <v>23.95</v>
      </c>
      <c r="I4" s="16">
        <f>G4*H4*20%</f>
        <v>23.950000000000003</v>
      </c>
      <c r="J4" s="16">
        <f>G4*2</f>
        <v>10</v>
      </c>
      <c r="K4" s="16">
        <v>35</v>
      </c>
      <c r="L4" s="16">
        <f>G4*H4+I4+J4+K4</f>
        <v>188.7</v>
      </c>
    </row>
    <row r="5" spans="1:13" s="3" customFormat="1" ht="15" customHeight="1">
      <c r="A5" s="14">
        <f>A4+1</f>
        <v>2</v>
      </c>
      <c r="B5" s="15" t="s">
        <v>25</v>
      </c>
      <c r="C5" s="15" t="s">
        <v>28</v>
      </c>
      <c r="D5" s="15" t="s">
        <v>29</v>
      </c>
      <c r="E5" s="15" t="s">
        <v>10</v>
      </c>
      <c r="F5" s="15" t="s">
        <v>3</v>
      </c>
      <c r="G5" s="15">
        <v>6</v>
      </c>
      <c r="H5" s="16">
        <f>VLOOKUP(F5,'[1]ARISTO PHARMASEUTICALS'!$C$2:$D$46,2,FALSE)</f>
        <v>23.95</v>
      </c>
      <c r="I5" s="16">
        <f t="shared" ref="I5:I68" si="0">G5*H5*20%</f>
        <v>28.74</v>
      </c>
      <c r="J5" s="16">
        <f t="shared" ref="J5:J68" si="1">G5*2</f>
        <v>12</v>
      </c>
      <c r="K5" s="16">
        <v>35</v>
      </c>
      <c r="L5" s="16">
        <f t="shared" ref="L5:L68" si="2">G5*H5+I5+J5+K5</f>
        <v>219.44</v>
      </c>
    </row>
    <row r="6" spans="1:13" s="3" customFormat="1" ht="15" customHeight="1">
      <c r="A6" s="14">
        <f t="shared" ref="A6:A69" si="3">A5+1</f>
        <v>3</v>
      </c>
      <c r="B6" s="15" t="s">
        <v>25</v>
      </c>
      <c r="C6" s="15" t="s">
        <v>30</v>
      </c>
      <c r="D6" s="15" t="s">
        <v>31</v>
      </c>
      <c r="E6" s="15" t="s">
        <v>10</v>
      </c>
      <c r="F6" s="15" t="s">
        <v>3</v>
      </c>
      <c r="G6" s="15">
        <v>20</v>
      </c>
      <c r="H6" s="16">
        <f>VLOOKUP(F6,'[1]ARISTO PHARMASEUTICALS'!$C$2:$D$46,2,FALSE)</f>
        <v>23.95</v>
      </c>
      <c r="I6" s="16">
        <f t="shared" si="0"/>
        <v>95.800000000000011</v>
      </c>
      <c r="J6" s="16">
        <f t="shared" si="1"/>
        <v>40</v>
      </c>
      <c r="K6" s="16">
        <v>35</v>
      </c>
      <c r="L6" s="16">
        <f t="shared" si="2"/>
        <v>649.79999999999995</v>
      </c>
    </row>
    <row r="7" spans="1:13" s="3" customFormat="1" ht="15" customHeight="1">
      <c r="A7" s="14">
        <f t="shared" si="3"/>
        <v>4</v>
      </c>
      <c r="B7" s="15" t="s">
        <v>25</v>
      </c>
      <c r="C7" s="15" t="s">
        <v>32</v>
      </c>
      <c r="D7" s="15" t="s">
        <v>33</v>
      </c>
      <c r="E7" s="15" t="s">
        <v>10</v>
      </c>
      <c r="F7" s="15" t="s">
        <v>3</v>
      </c>
      <c r="G7" s="15">
        <v>2</v>
      </c>
      <c r="H7" s="16">
        <f>VLOOKUP(F7,'[1]ARISTO PHARMASEUTICALS'!$C$2:$D$46,2,FALSE)</f>
        <v>23.95</v>
      </c>
      <c r="I7" s="16">
        <f t="shared" si="0"/>
        <v>9.58</v>
      </c>
      <c r="J7" s="16">
        <f t="shared" si="1"/>
        <v>4</v>
      </c>
      <c r="K7" s="16">
        <v>35</v>
      </c>
      <c r="L7" s="16">
        <f t="shared" si="2"/>
        <v>96.47999999999999</v>
      </c>
    </row>
    <row r="8" spans="1:13" s="3" customFormat="1" ht="15" customHeight="1">
      <c r="A8" s="14">
        <f t="shared" si="3"/>
        <v>5</v>
      </c>
      <c r="B8" s="15" t="s">
        <v>25</v>
      </c>
      <c r="C8" s="15" t="s">
        <v>34</v>
      </c>
      <c r="D8" s="15" t="s">
        <v>35</v>
      </c>
      <c r="E8" s="15" t="s">
        <v>10</v>
      </c>
      <c r="F8" s="15" t="s">
        <v>3</v>
      </c>
      <c r="G8" s="15">
        <v>5</v>
      </c>
      <c r="H8" s="16">
        <f>VLOOKUP(F8,'[1]ARISTO PHARMASEUTICALS'!$C$2:$D$46,2,FALSE)</f>
        <v>23.95</v>
      </c>
      <c r="I8" s="16">
        <f t="shared" si="0"/>
        <v>23.950000000000003</v>
      </c>
      <c r="J8" s="16">
        <f t="shared" si="1"/>
        <v>10</v>
      </c>
      <c r="K8" s="16">
        <v>35</v>
      </c>
      <c r="L8" s="16">
        <f t="shared" si="2"/>
        <v>188.7</v>
      </c>
    </row>
    <row r="9" spans="1:13" s="3" customFormat="1" ht="15" customHeight="1">
      <c r="A9" s="14">
        <f t="shared" si="3"/>
        <v>6</v>
      </c>
      <c r="B9" s="15" t="s">
        <v>25</v>
      </c>
      <c r="C9" s="15" t="s">
        <v>36</v>
      </c>
      <c r="D9" s="15" t="s">
        <v>37</v>
      </c>
      <c r="E9" s="15" t="s">
        <v>10</v>
      </c>
      <c r="F9" s="15" t="s">
        <v>4</v>
      </c>
      <c r="G9" s="15">
        <v>3</v>
      </c>
      <c r="H9" s="16">
        <f>VLOOKUP(F9,'[1]ARISTO PHARMASEUTICALS'!$C$2:$D$46,2,FALSE)</f>
        <v>30.74</v>
      </c>
      <c r="I9" s="16">
        <f t="shared" si="0"/>
        <v>18.443999999999999</v>
      </c>
      <c r="J9" s="16">
        <f t="shared" si="1"/>
        <v>6</v>
      </c>
      <c r="K9" s="16">
        <v>35</v>
      </c>
      <c r="L9" s="16">
        <f t="shared" si="2"/>
        <v>151.66399999999999</v>
      </c>
    </row>
    <row r="10" spans="1:13" s="3" customFormat="1" ht="15" customHeight="1">
      <c r="A10" s="14">
        <f t="shared" si="3"/>
        <v>7</v>
      </c>
      <c r="B10" s="15" t="s">
        <v>25</v>
      </c>
      <c r="C10" s="15" t="s">
        <v>38</v>
      </c>
      <c r="D10" s="15" t="s">
        <v>39</v>
      </c>
      <c r="E10" s="15" t="s">
        <v>10</v>
      </c>
      <c r="F10" s="15" t="s">
        <v>4</v>
      </c>
      <c r="G10" s="15">
        <v>1</v>
      </c>
      <c r="H10" s="16">
        <f>VLOOKUP(F10,'[1]ARISTO PHARMASEUTICALS'!$C$2:$D$46,2,FALSE)</f>
        <v>30.74</v>
      </c>
      <c r="I10" s="16">
        <f t="shared" si="0"/>
        <v>6.1479999999999997</v>
      </c>
      <c r="J10" s="16">
        <f t="shared" si="1"/>
        <v>2</v>
      </c>
      <c r="K10" s="16">
        <v>35</v>
      </c>
      <c r="L10" s="16">
        <f t="shared" si="2"/>
        <v>73.888000000000005</v>
      </c>
    </row>
    <row r="11" spans="1:13" s="3" customFormat="1" ht="15" customHeight="1">
      <c r="A11" s="14">
        <f t="shared" si="3"/>
        <v>8</v>
      </c>
      <c r="B11" s="15" t="s">
        <v>25</v>
      </c>
      <c r="C11" s="15" t="s">
        <v>40</v>
      </c>
      <c r="D11" s="15" t="s">
        <v>41</v>
      </c>
      <c r="E11" s="15" t="s">
        <v>10</v>
      </c>
      <c r="F11" s="15" t="s">
        <v>4</v>
      </c>
      <c r="G11" s="15">
        <v>1</v>
      </c>
      <c r="H11" s="16">
        <f>VLOOKUP(F11,'[1]ARISTO PHARMASEUTICALS'!$C$2:$D$46,2,FALSE)</f>
        <v>30.74</v>
      </c>
      <c r="I11" s="16">
        <f t="shared" si="0"/>
        <v>6.1479999999999997</v>
      </c>
      <c r="J11" s="16">
        <f t="shared" si="1"/>
        <v>2</v>
      </c>
      <c r="K11" s="16">
        <v>35</v>
      </c>
      <c r="L11" s="16">
        <f t="shared" si="2"/>
        <v>73.888000000000005</v>
      </c>
    </row>
    <row r="12" spans="1:13" s="3" customFormat="1" ht="15" customHeight="1">
      <c r="A12" s="14">
        <f t="shared" si="3"/>
        <v>9</v>
      </c>
      <c r="B12" s="15" t="s">
        <v>25</v>
      </c>
      <c r="C12" s="15" t="s">
        <v>42</v>
      </c>
      <c r="D12" s="15" t="s">
        <v>43</v>
      </c>
      <c r="E12" s="15" t="s">
        <v>10</v>
      </c>
      <c r="F12" s="15" t="s">
        <v>4</v>
      </c>
      <c r="G12" s="15">
        <v>1</v>
      </c>
      <c r="H12" s="16">
        <f>VLOOKUP(F12,'[1]ARISTO PHARMASEUTICALS'!$C$2:$D$46,2,FALSE)</f>
        <v>30.74</v>
      </c>
      <c r="I12" s="16">
        <f t="shared" si="0"/>
        <v>6.1479999999999997</v>
      </c>
      <c r="J12" s="16">
        <f t="shared" si="1"/>
        <v>2</v>
      </c>
      <c r="K12" s="16">
        <v>35</v>
      </c>
      <c r="L12" s="16">
        <f t="shared" si="2"/>
        <v>73.888000000000005</v>
      </c>
    </row>
    <row r="13" spans="1:13" s="3" customFormat="1" ht="15" customHeight="1">
      <c r="A13" s="14">
        <f t="shared" si="3"/>
        <v>10</v>
      </c>
      <c r="B13" s="15" t="s">
        <v>25</v>
      </c>
      <c r="C13" s="15" t="s">
        <v>44</v>
      </c>
      <c r="D13" s="15" t="s">
        <v>45</v>
      </c>
      <c r="E13" s="15" t="s">
        <v>10</v>
      </c>
      <c r="F13" s="15" t="s">
        <v>1</v>
      </c>
      <c r="G13" s="15">
        <v>1</v>
      </c>
      <c r="H13" s="16">
        <f>VLOOKUP(F13,'[1]ARISTO PHARMASEUTICALS'!$C$2:$D$46,2,FALSE)</f>
        <v>35.119999999999997</v>
      </c>
      <c r="I13" s="16">
        <f t="shared" si="0"/>
        <v>7.024</v>
      </c>
      <c r="J13" s="16">
        <f t="shared" si="1"/>
        <v>2</v>
      </c>
      <c r="K13" s="16">
        <v>35</v>
      </c>
      <c r="L13" s="16">
        <f t="shared" si="2"/>
        <v>79.144000000000005</v>
      </c>
    </row>
    <row r="14" spans="1:13" s="3" customFormat="1" ht="15" customHeight="1">
      <c r="A14" s="14">
        <f t="shared" si="3"/>
        <v>11</v>
      </c>
      <c r="B14" s="15" t="s">
        <v>25</v>
      </c>
      <c r="C14" s="15" t="s">
        <v>46</v>
      </c>
      <c r="D14" s="15" t="s">
        <v>47</v>
      </c>
      <c r="E14" s="15" t="s">
        <v>10</v>
      </c>
      <c r="F14" s="15" t="s">
        <v>1</v>
      </c>
      <c r="G14" s="15">
        <v>1</v>
      </c>
      <c r="H14" s="16">
        <f>VLOOKUP(F14,'[1]ARISTO PHARMASEUTICALS'!$C$2:$D$46,2,FALSE)</f>
        <v>35.119999999999997</v>
      </c>
      <c r="I14" s="16">
        <f t="shared" si="0"/>
        <v>7.024</v>
      </c>
      <c r="J14" s="16">
        <f t="shared" si="1"/>
        <v>2</v>
      </c>
      <c r="K14" s="16">
        <v>35</v>
      </c>
      <c r="L14" s="16">
        <f t="shared" si="2"/>
        <v>79.144000000000005</v>
      </c>
    </row>
    <row r="15" spans="1:13" s="3" customFormat="1" ht="15" customHeight="1">
      <c r="A15" s="14">
        <f t="shared" si="3"/>
        <v>12</v>
      </c>
      <c r="B15" s="15" t="s">
        <v>25</v>
      </c>
      <c r="C15" s="15" t="s">
        <v>48</v>
      </c>
      <c r="D15" s="15" t="s">
        <v>49</v>
      </c>
      <c r="E15" s="15" t="s">
        <v>10</v>
      </c>
      <c r="F15" s="15" t="s">
        <v>1</v>
      </c>
      <c r="G15" s="15">
        <v>1</v>
      </c>
      <c r="H15" s="16">
        <f>VLOOKUP(F15,'[1]ARISTO PHARMASEUTICALS'!$C$2:$D$46,2,FALSE)</f>
        <v>35.119999999999997</v>
      </c>
      <c r="I15" s="16">
        <f t="shared" si="0"/>
        <v>7.024</v>
      </c>
      <c r="J15" s="16">
        <f t="shared" si="1"/>
        <v>2</v>
      </c>
      <c r="K15" s="16">
        <v>35</v>
      </c>
      <c r="L15" s="16">
        <f t="shared" si="2"/>
        <v>79.144000000000005</v>
      </c>
    </row>
    <row r="16" spans="1:13" s="3" customFormat="1" ht="15" customHeight="1">
      <c r="A16" s="14">
        <f t="shared" si="3"/>
        <v>13</v>
      </c>
      <c r="B16" s="15" t="s">
        <v>25</v>
      </c>
      <c r="C16" s="15" t="s">
        <v>50</v>
      </c>
      <c r="D16" s="15" t="s">
        <v>51</v>
      </c>
      <c r="E16" s="15" t="s">
        <v>10</v>
      </c>
      <c r="F16" s="15" t="s">
        <v>1</v>
      </c>
      <c r="G16" s="15">
        <v>3</v>
      </c>
      <c r="H16" s="16">
        <f>VLOOKUP(F16,'[1]ARISTO PHARMASEUTICALS'!$C$2:$D$46,2,FALSE)</f>
        <v>35.119999999999997</v>
      </c>
      <c r="I16" s="16">
        <f t="shared" si="0"/>
        <v>21.071999999999999</v>
      </c>
      <c r="J16" s="16">
        <f t="shared" si="1"/>
        <v>6</v>
      </c>
      <c r="K16" s="16">
        <v>35</v>
      </c>
      <c r="L16" s="16">
        <f t="shared" si="2"/>
        <v>167.43199999999999</v>
      </c>
    </row>
    <row r="17" spans="1:12" s="3" customFormat="1" ht="15" customHeight="1">
      <c r="A17" s="14">
        <f t="shared" si="3"/>
        <v>14</v>
      </c>
      <c r="B17" s="15" t="s">
        <v>52</v>
      </c>
      <c r="C17" s="15" t="s">
        <v>53</v>
      </c>
      <c r="D17" s="15" t="s">
        <v>54</v>
      </c>
      <c r="E17" s="15" t="s">
        <v>10</v>
      </c>
      <c r="F17" s="15" t="s">
        <v>0</v>
      </c>
      <c r="G17" s="15">
        <v>3</v>
      </c>
      <c r="H17" s="16">
        <f>VLOOKUP(F17,'[1]ARISTO PHARMASEUTICALS'!$C$2:$D$46,2,FALSE)</f>
        <v>23.95</v>
      </c>
      <c r="I17" s="16">
        <f t="shared" si="0"/>
        <v>14.37</v>
      </c>
      <c r="J17" s="16">
        <f t="shared" si="1"/>
        <v>6</v>
      </c>
      <c r="K17" s="16">
        <v>35</v>
      </c>
      <c r="L17" s="16">
        <f t="shared" si="2"/>
        <v>127.22</v>
      </c>
    </row>
    <row r="18" spans="1:12" s="3" customFormat="1" ht="15" customHeight="1">
      <c r="A18" s="14">
        <f t="shared" si="3"/>
        <v>15</v>
      </c>
      <c r="B18" s="15" t="s">
        <v>52</v>
      </c>
      <c r="C18" s="15" t="s">
        <v>55</v>
      </c>
      <c r="D18" s="15" t="s">
        <v>56</v>
      </c>
      <c r="E18" s="15" t="s">
        <v>10</v>
      </c>
      <c r="F18" s="15" t="s">
        <v>0</v>
      </c>
      <c r="G18" s="15">
        <v>3</v>
      </c>
      <c r="H18" s="16">
        <f>VLOOKUP(F18,'[1]ARISTO PHARMASEUTICALS'!$C$2:$D$46,2,FALSE)</f>
        <v>23.95</v>
      </c>
      <c r="I18" s="16">
        <f t="shared" si="0"/>
        <v>14.37</v>
      </c>
      <c r="J18" s="16">
        <f t="shared" si="1"/>
        <v>6</v>
      </c>
      <c r="K18" s="16">
        <v>35</v>
      </c>
      <c r="L18" s="16">
        <f t="shared" si="2"/>
        <v>127.22</v>
      </c>
    </row>
    <row r="19" spans="1:12" s="3" customFormat="1" ht="15" customHeight="1">
      <c r="A19" s="14">
        <f t="shared" si="3"/>
        <v>16</v>
      </c>
      <c r="B19" s="15" t="s">
        <v>52</v>
      </c>
      <c r="C19" s="15" t="s">
        <v>57</v>
      </c>
      <c r="D19" s="15" t="s">
        <v>58</v>
      </c>
      <c r="E19" s="15" t="s">
        <v>10</v>
      </c>
      <c r="F19" s="15" t="s">
        <v>0</v>
      </c>
      <c r="G19" s="15">
        <v>22</v>
      </c>
      <c r="H19" s="16">
        <f>VLOOKUP(F19,'[1]ARISTO PHARMASEUTICALS'!$C$2:$D$46,2,FALSE)</f>
        <v>23.95</v>
      </c>
      <c r="I19" s="16">
        <f t="shared" si="0"/>
        <v>105.38</v>
      </c>
      <c r="J19" s="16">
        <f t="shared" si="1"/>
        <v>44</v>
      </c>
      <c r="K19" s="16">
        <v>35</v>
      </c>
      <c r="L19" s="16">
        <f t="shared" si="2"/>
        <v>711.28</v>
      </c>
    </row>
    <row r="20" spans="1:12" s="3" customFormat="1" ht="15" customHeight="1">
      <c r="A20" s="14">
        <f t="shared" si="3"/>
        <v>17</v>
      </c>
      <c r="B20" s="15" t="s">
        <v>52</v>
      </c>
      <c r="C20" s="15" t="s">
        <v>59</v>
      </c>
      <c r="D20" s="15" t="s">
        <v>60</v>
      </c>
      <c r="E20" s="15" t="s">
        <v>10</v>
      </c>
      <c r="F20" s="15" t="s">
        <v>0</v>
      </c>
      <c r="G20" s="15">
        <v>5</v>
      </c>
      <c r="H20" s="16">
        <f>VLOOKUP(F20,'[1]ARISTO PHARMASEUTICALS'!$C$2:$D$46,2,FALSE)</f>
        <v>23.95</v>
      </c>
      <c r="I20" s="16">
        <f t="shared" si="0"/>
        <v>23.950000000000003</v>
      </c>
      <c r="J20" s="16">
        <f t="shared" si="1"/>
        <v>10</v>
      </c>
      <c r="K20" s="16">
        <v>35</v>
      </c>
      <c r="L20" s="16">
        <f t="shared" si="2"/>
        <v>188.7</v>
      </c>
    </row>
    <row r="21" spans="1:12" s="3" customFormat="1" ht="15" customHeight="1">
      <c r="A21" s="14">
        <f t="shared" si="3"/>
        <v>18</v>
      </c>
      <c r="B21" s="15" t="s">
        <v>52</v>
      </c>
      <c r="C21" s="15" t="s">
        <v>61</v>
      </c>
      <c r="D21" s="15" t="s">
        <v>62</v>
      </c>
      <c r="E21" s="15" t="s">
        <v>10</v>
      </c>
      <c r="F21" s="15" t="s">
        <v>0</v>
      </c>
      <c r="G21" s="15">
        <v>3</v>
      </c>
      <c r="H21" s="16">
        <f>VLOOKUP(F21,'[1]ARISTO PHARMASEUTICALS'!$C$2:$D$46,2,FALSE)</f>
        <v>23.95</v>
      </c>
      <c r="I21" s="16">
        <f t="shared" si="0"/>
        <v>14.37</v>
      </c>
      <c r="J21" s="16">
        <f t="shared" si="1"/>
        <v>6</v>
      </c>
      <c r="K21" s="16">
        <v>35</v>
      </c>
      <c r="L21" s="16">
        <f t="shared" si="2"/>
        <v>127.22</v>
      </c>
    </row>
    <row r="22" spans="1:12" s="3" customFormat="1" ht="15" customHeight="1">
      <c r="A22" s="14">
        <f t="shared" si="3"/>
        <v>19</v>
      </c>
      <c r="B22" s="15" t="s">
        <v>52</v>
      </c>
      <c r="C22" s="15" t="s">
        <v>63</v>
      </c>
      <c r="D22" s="15" t="s">
        <v>64</v>
      </c>
      <c r="E22" s="15" t="s">
        <v>10</v>
      </c>
      <c r="F22" s="15" t="s">
        <v>0</v>
      </c>
      <c r="G22" s="15">
        <v>10</v>
      </c>
      <c r="H22" s="16">
        <f>VLOOKUP(F22,'[1]ARISTO PHARMASEUTICALS'!$C$2:$D$46,2,FALSE)</f>
        <v>23.95</v>
      </c>
      <c r="I22" s="16">
        <f t="shared" si="0"/>
        <v>47.900000000000006</v>
      </c>
      <c r="J22" s="16">
        <f t="shared" si="1"/>
        <v>20</v>
      </c>
      <c r="K22" s="16">
        <v>35</v>
      </c>
      <c r="L22" s="16">
        <f t="shared" si="2"/>
        <v>342.4</v>
      </c>
    </row>
    <row r="23" spans="1:12" s="3" customFormat="1" ht="15" customHeight="1">
      <c r="A23" s="14">
        <f t="shared" si="3"/>
        <v>20</v>
      </c>
      <c r="B23" s="15" t="s">
        <v>52</v>
      </c>
      <c r="C23" s="15" t="s">
        <v>65</v>
      </c>
      <c r="D23" s="15" t="s">
        <v>66</v>
      </c>
      <c r="E23" s="15" t="s">
        <v>10</v>
      </c>
      <c r="F23" s="15" t="s">
        <v>0</v>
      </c>
      <c r="G23" s="15">
        <v>7</v>
      </c>
      <c r="H23" s="16">
        <f>VLOOKUP(F23,'[1]ARISTO PHARMASEUTICALS'!$C$2:$D$46,2,FALSE)</f>
        <v>23.95</v>
      </c>
      <c r="I23" s="16">
        <f t="shared" si="0"/>
        <v>33.53</v>
      </c>
      <c r="J23" s="16">
        <f t="shared" si="1"/>
        <v>14</v>
      </c>
      <c r="K23" s="16">
        <v>35</v>
      </c>
      <c r="L23" s="16">
        <f t="shared" si="2"/>
        <v>250.18</v>
      </c>
    </row>
    <row r="24" spans="1:12" s="3" customFormat="1" ht="15" customHeight="1">
      <c r="A24" s="14">
        <f t="shared" si="3"/>
        <v>21</v>
      </c>
      <c r="B24" s="15" t="s">
        <v>52</v>
      </c>
      <c r="C24" s="15" t="s">
        <v>67</v>
      </c>
      <c r="D24" s="15" t="s">
        <v>68</v>
      </c>
      <c r="E24" s="15" t="s">
        <v>10</v>
      </c>
      <c r="F24" s="15" t="s">
        <v>0</v>
      </c>
      <c r="G24" s="15">
        <v>18</v>
      </c>
      <c r="H24" s="16">
        <f>VLOOKUP(F24,'[1]ARISTO PHARMASEUTICALS'!$C$2:$D$46,2,FALSE)</f>
        <v>23.95</v>
      </c>
      <c r="I24" s="16">
        <f t="shared" si="0"/>
        <v>86.22</v>
      </c>
      <c r="J24" s="16">
        <f t="shared" si="1"/>
        <v>36</v>
      </c>
      <c r="K24" s="16">
        <v>35</v>
      </c>
      <c r="L24" s="16">
        <f t="shared" si="2"/>
        <v>588.31999999999994</v>
      </c>
    </row>
    <row r="25" spans="1:12" s="3" customFormat="1" ht="15" customHeight="1">
      <c r="A25" s="14">
        <f t="shared" si="3"/>
        <v>22</v>
      </c>
      <c r="B25" s="15" t="s">
        <v>52</v>
      </c>
      <c r="C25" s="15" t="s">
        <v>69</v>
      </c>
      <c r="D25" s="15" t="s">
        <v>70</v>
      </c>
      <c r="E25" s="15" t="s">
        <v>10</v>
      </c>
      <c r="F25" s="15" t="s">
        <v>0</v>
      </c>
      <c r="G25" s="15">
        <v>4</v>
      </c>
      <c r="H25" s="16">
        <f>VLOOKUP(F25,'[1]ARISTO PHARMASEUTICALS'!$C$2:$D$46,2,FALSE)</f>
        <v>23.95</v>
      </c>
      <c r="I25" s="16">
        <f t="shared" si="0"/>
        <v>19.16</v>
      </c>
      <c r="J25" s="16">
        <f t="shared" si="1"/>
        <v>8</v>
      </c>
      <c r="K25" s="16">
        <v>35</v>
      </c>
      <c r="L25" s="16">
        <f t="shared" si="2"/>
        <v>157.95999999999998</v>
      </c>
    </row>
    <row r="26" spans="1:12" s="3" customFormat="1" ht="15" customHeight="1">
      <c r="A26" s="14">
        <f t="shared" si="3"/>
        <v>23</v>
      </c>
      <c r="B26" s="15" t="s">
        <v>52</v>
      </c>
      <c r="C26" s="15" t="s">
        <v>71</v>
      </c>
      <c r="D26" s="15" t="s">
        <v>72</v>
      </c>
      <c r="E26" s="15" t="s">
        <v>10</v>
      </c>
      <c r="F26" s="15" t="s">
        <v>0</v>
      </c>
      <c r="G26" s="15">
        <v>2</v>
      </c>
      <c r="H26" s="16">
        <f>VLOOKUP(F26,'[1]ARISTO PHARMASEUTICALS'!$C$2:$D$46,2,FALSE)</f>
        <v>23.95</v>
      </c>
      <c r="I26" s="16">
        <f t="shared" si="0"/>
        <v>9.58</v>
      </c>
      <c r="J26" s="16">
        <f t="shared" si="1"/>
        <v>4</v>
      </c>
      <c r="K26" s="16">
        <v>35</v>
      </c>
      <c r="L26" s="16">
        <f t="shared" si="2"/>
        <v>96.47999999999999</v>
      </c>
    </row>
    <row r="27" spans="1:12" s="11" customFormat="1" ht="30">
      <c r="A27" s="7">
        <f t="shared" si="3"/>
        <v>24</v>
      </c>
      <c r="B27" s="8" t="s">
        <v>73</v>
      </c>
      <c r="C27" s="8" t="s">
        <v>74</v>
      </c>
      <c r="D27" s="4" t="s">
        <v>75</v>
      </c>
      <c r="E27" s="8" t="s">
        <v>10</v>
      </c>
      <c r="F27" s="8" t="s">
        <v>0</v>
      </c>
      <c r="G27" s="8">
        <v>4</v>
      </c>
      <c r="H27" s="9">
        <f>VLOOKUP(F27,'[1]ARISTO PHARMASEUTICALS'!$C$2:$D$46,2,FALSE)</f>
        <v>23.95</v>
      </c>
      <c r="I27" s="9">
        <f t="shared" si="0"/>
        <v>19.16</v>
      </c>
      <c r="J27" s="9">
        <f t="shared" si="1"/>
        <v>8</v>
      </c>
      <c r="K27" s="9">
        <v>35</v>
      </c>
      <c r="L27" s="9">
        <f t="shared" si="2"/>
        <v>157.95999999999998</v>
      </c>
    </row>
    <row r="28" spans="1:12" s="3" customFormat="1" ht="15" customHeight="1">
      <c r="A28" s="14">
        <f t="shared" si="3"/>
        <v>25</v>
      </c>
      <c r="B28" s="15" t="s">
        <v>73</v>
      </c>
      <c r="C28" s="15" t="s">
        <v>76</v>
      </c>
      <c r="D28" s="15" t="s">
        <v>77</v>
      </c>
      <c r="E28" s="15" t="s">
        <v>10</v>
      </c>
      <c r="F28" s="15" t="s">
        <v>0</v>
      </c>
      <c r="G28" s="15">
        <v>2</v>
      </c>
      <c r="H28" s="16">
        <f>VLOOKUP(F28,'[1]ARISTO PHARMASEUTICALS'!$C$2:$D$46,2,FALSE)</f>
        <v>23.95</v>
      </c>
      <c r="I28" s="16">
        <f t="shared" si="0"/>
        <v>9.58</v>
      </c>
      <c r="J28" s="16">
        <f t="shared" si="1"/>
        <v>4</v>
      </c>
      <c r="K28" s="16">
        <v>35</v>
      </c>
      <c r="L28" s="16">
        <f t="shared" si="2"/>
        <v>96.47999999999999</v>
      </c>
    </row>
    <row r="29" spans="1:12" s="3" customFormat="1" ht="15" customHeight="1">
      <c r="A29" s="14">
        <f t="shared" si="3"/>
        <v>26</v>
      </c>
      <c r="B29" s="15" t="s">
        <v>73</v>
      </c>
      <c r="C29" s="15" t="s">
        <v>78</v>
      </c>
      <c r="D29" s="15" t="s">
        <v>79</v>
      </c>
      <c r="E29" s="15" t="s">
        <v>10</v>
      </c>
      <c r="F29" s="15" t="s">
        <v>0</v>
      </c>
      <c r="G29" s="15">
        <v>2</v>
      </c>
      <c r="H29" s="16">
        <f>VLOOKUP(F29,'[1]ARISTO PHARMASEUTICALS'!$C$2:$D$46,2,FALSE)</f>
        <v>23.95</v>
      </c>
      <c r="I29" s="16">
        <f t="shared" si="0"/>
        <v>9.58</v>
      </c>
      <c r="J29" s="16">
        <f t="shared" si="1"/>
        <v>4</v>
      </c>
      <c r="K29" s="16">
        <v>35</v>
      </c>
      <c r="L29" s="16">
        <f t="shared" si="2"/>
        <v>96.47999999999999</v>
      </c>
    </row>
    <row r="30" spans="1:12" s="3" customFormat="1" ht="15" customHeight="1">
      <c r="A30" s="14">
        <f t="shared" si="3"/>
        <v>27</v>
      </c>
      <c r="B30" s="15" t="s">
        <v>73</v>
      </c>
      <c r="C30" s="15" t="s">
        <v>80</v>
      </c>
      <c r="D30" s="15" t="s">
        <v>81</v>
      </c>
      <c r="E30" s="15" t="s">
        <v>10</v>
      </c>
      <c r="F30" s="15" t="s">
        <v>0</v>
      </c>
      <c r="G30" s="15">
        <v>1</v>
      </c>
      <c r="H30" s="16">
        <f>VLOOKUP(F30,'[1]ARISTO PHARMASEUTICALS'!$C$2:$D$46,2,FALSE)</f>
        <v>23.95</v>
      </c>
      <c r="I30" s="16">
        <f t="shared" si="0"/>
        <v>4.79</v>
      </c>
      <c r="J30" s="16">
        <f t="shared" si="1"/>
        <v>2</v>
      </c>
      <c r="K30" s="16">
        <v>35</v>
      </c>
      <c r="L30" s="16">
        <f t="shared" si="2"/>
        <v>65.739999999999995</v>
      </c>
    </row>
    <row r="31" spans="1:12" s="3" customFormat="1" ht="15" customHeight="1">
      <c r="A31" s="14">
        <f t="shared" si="3"/>
        <v>28</v>
      </c>
      <c r="B31" s="15" t="s">
        <v>73</v>
      </c>
      <c r="C31" s="15" t="s">
        <v>82</v>
      </c>
      <c r="D31" s="15" t="s">
        <v>83</v>
      </c>
      <c r="E31" s="15" t="s">
        <v>10</v>
      </c>
      <c r="F31" s="15" t="s">
        <v>0</v>
      </c>
      <c r="G31" s="15">
        <v>6</v>
      </c>
      <c r="H31" s="16">
        <f>VLOOKUP(F31,'[1]ARISTO PHARMASEUTICALS'!$C$2:$D$46,2,FALSE)</f>
        <v>23.95</v>
      </c>
      <c r="I31" s="16">
        <f t="shared" si="0"/>
        <v>28.74</v>
      </c>
      <c r="J31" s="16">
        <f t="shared" si="1"/>
        <v>12</v>
      </c>
      <c r="K31" s="16">
        <v>35</v>
      </c>
      <c r="L31" s="16">
        <f t="shared" si="2"/>
        <v>219.44</v>
      </c>
    </row>
    <row r="32" spans="1:12" s="3" customFormat="1" ht="15" customHeight="1">
      <c r="A32" s="14">
        <f t="shared" si="3"/>
        <v>29</v>
      </c>
      <c r="B32" s="15" t="s">
        <v>84</v>
      </c>
      <c r="C32" s="15" t="s">
        <v>85</v>
      </c>
      <c r="D32" s="15" t="s">
        <v>86</v>
      </c>
      <c r="E32" s="15" t="s">
        <v>10</v>
      </c>
      <c r="F32" s="15" t="s">
        <v>0</v>
      </c>
      <c r="G32" s="15">
        <v>1</v>
      </c>
      <c r="H32" s="16">
        <f>VLOOKUP(F32,'[1]ARISTO PHARMASEUTICALS'!$C$2:$D$46,2,FALSE)</f>
        <v>23.95</v>
      </c>
      <c r="I32" s="16">
        <f t="shared" si="0"/>
        <v>4.79</v>
      </c>
      <c r="J32" s="16">
        <f t="shared" si="1"/>
        <v>2</v>
      </c>
      <c r="K32" s="16">
        <v>35</v>
      </c>
      <c r="L32" s="16">
        <f t="shared" si="2"/>
        <v>65.739999999999995</v>
      </c>
    </row>
    <row r="33" spans="1:12" s="3" customFormat="1" ht="15" customHeight="1">
      <c r="A33" s="14">
        <f t="shared" si="3"/>
        <v>30</v>
      </c>
      <c r="B33" s="15" t="s">
        <v>84</v>
      </c>
      <c r="C33" s="15" t="s">
        <v>87</v>
      </c>
      <c r="D33" s="15" t="s">
        <v>17</v>
      </c>
      <c r="E33" s="15" t="s">
        <v>10</v>
      </c>
      <c r="F33" s="15" t="s">
        <v>1</v>
      </c>
      <c r="G33" s="15">
        <v>4</v>
      </c>
      <c r="H33" s="16">
        <f>VLOOKUP(F33,'[1]ARISTO PHARMASEUTICALS'!$C$2:$D$46,2,FALSE)</f>
        <v>35.119999999999997</v>
      </c>
      <c r="I33" s="16">
        <f t="shared" si="0"/>
        <v>28.096</v>
      </c>
      <c r="J33" s="16">
        <f t="shared" si="1"/>
        <v>8</v>
      </c>
      <c r="K33" s="16">
        <v>35</v>
      </c>
      <c r="L33" s="16">
        <f t="shared" si="2"/>
        <v>211.57599999999999</v>
      </c>
    </row>
    <row r="34" spans="1:12" s="3" customFormat="1" ht="15" customHeight="1">
      <c r="A34" s="14">
        <f t="shared" si="3"/>
        <v>31</v>
      </c>
      <c r="B34" s="15" t="s">
        <v>84</v>
      </c>
      <c r="C34" s="15" t="s">
        <v>88</v>
      </c>
      <c r="D34" s="15" t="s">
        <v>16</v>
      </c>
      <c r="E34" s="15" t="s">
        <v>10</v>
      </c>
      <c r="F34" s="15" t="s">
        <v>1</v>
      </c>
      <c r="G34" s="15">
        <v>1</v>
      </c>
      <c r="H34" s="16">
        <f>VLOOKUP(F34,'[1]ARISTO PHARMASEUTICALS'!$C$2:$D$46,2,FALSE)</f>
        <v>35.119999999999997</v>
      </c>
      <c r="I34" s="16">
        <f t="shared" si="0"/>
        <v>7.024</v>
      </c>
      <c r="J34" s="16">
        <f t="shared" si="1"/>
        <v>2</v>
      </c>
      <c r="K34" s="16">
        <v>35</v>
      </c>
      <c r="L34" s="16">
        <f t="shared" si="2"/>
        <v>79.144000000000005</v>
      </c>
    </row>
    <row r="35" spans="1:12" s="3" customFormat="1" ht="15" customHeight="1">
      <c r="A35" s="14">
        <f t="shared" si="3"/>
        <v>32</v>
      </c>
      <c r="B35" s="15" t="s">
        <v>84</v>
      </c>
      <c r="C35" s="15" t="s">
        <v>89</v>
      </c>
      <c r="D35" s="15" t="s">
        <v>15</v>
      </c>
      <c r="E35" s="15" t="s">
        <v>10</v>
      </c>
      <c r="F35" s="15" t="s">
        <v>1</v>
      </c>
      <c r="G35" s="15">
        <v>23</v>
      </c>
      <c r="H35" s="16">
        <f>VLOOKUP(F35,'[1]ARISTO PHARMASEUTICALS'!$C$2:$D$46,2,FALSE)</f>
        <v>35.119999999999997</v>
      </c>
      <c r="I35" s="16">
        <f t="shared" si="0"/>
        <v>161.55200000000002</v>
      </c>
      <c r="J35" s="16">
        <f t="shared" si="1"/>
        <v>46</v>
      </c>
      <c r="K35" s="16">
        <v>35</v>
      </c>
      <c r="L35" s="16">
        <f t="shared" si="2"/>
        <v>1050.3119999999999</v>
      </c>
    </row>
    <row r="36" spans="1:12" s="3" customFormat="1" ht="15" customHeight="1">
      <c r="A36" s="14">
        <f t="shared" si="3"/>
        <v>33</v>
      </c>
      <c r="B36" s="15" t="s">
        <v>84</v>
      </c>
      <c r="C36" s="15" t="s">
        <v>90</v>
      </c>
      <c r="D36" s="15" t="s">
        <v>14</v>
      </c>
      <c r="E36" s="15" t="s">
        <v>10</v>
      </c>
      <c r="F36" s="15" t="s">
        <v>1</v>
      </c>
      <c r="G36" s="15">
        <v>3</v>
      </c>
      <c r="H36" s="16">
        <f>VLOOKUP(F36,'[1]ARISTO PHARMASEUTICALS'!$C$2:$D$46,2,FALSE)</f>
        <v>35.119999999999997</v>
      </c>
      <c r="I36" s="16">
        <f t="shared" si="0"/>
        <v>21.071999999999999</v>
      </c>
      <c r="J36" s="16">
        <f t="shared" si="1"/>
        <v>6</v>
      </c>
      <c r="K36" s="16">
        <v>35</v>
      </c>
      <c r="L36" s="16">
        <f t="shared" si="2"/>
        <v>167.43199999999999</v>
      </c>
    </row>
    <row r="37" spans="1:12" s="3" customFormat="1" ht="15" customHeight="1">
      <c r="A37" s="14">
        <f t="shared" si="3"/>
        <v>34</v>
      </c>
      <c r="B37" s="15" t="s">
        <v>91</v>
      </c>
      <c r="C37" s="15" t="s">
        <v>92</v>
      </c>
      <c r="D37" s="15" t="s">
        <v>93</v>
      </c>
      <c r="E37" s="15" t="s">
        <v>10</v>
      </c>
      <c r="F37" s="15" t="s">
        <v>0</v>
      </c>
      <c r="G37" s="15">
        <v>3</v>
      </c>
      <c r="H37" s="16">
        <f>VLOOKUP(F37,'[1]ARISTO PHARMASEUTICALS'!$C$2:$D$46,2,FALSE)</f>
        <v>23.95</v>
      </c>
      <c r="I37" s="16">
        <f t="shared" si="0"/>
        <v>14.37</v>
      </c>
      <c r="J37" s="16">
        <f t="shared" si="1"/>
        <v>6</v>
      </c>
      <c r="K37" s="16">
        <v>35</v>
      </c>
      <c r="L37" s="16">
        <f t="shared" si="2"/>
        <v>127.22</v>
      </c>
    </row>
    <row r="38" spans="1:12" s="3" customFormat="1" ht="15" customHeight="1">
      <c r="A38" s="14">
        <f t="shared" si="3"/>
        <v>35</v>
      </c>
      <c r="B38" s="15" t="s">
        <v>91</v>
      </c>
      <c r="C38" s="15" t="s">
        <v>94</v>
      </c>
      <c r="D38" s="15" t="s">
        <v>95</v>
      </c>
      <c r="E38" s="15" t="s">
        <v>10</v>
      </c>
      <c r="F38" s="15" t="s">
        <v>4</v>
      </c>
      <c r="G38" s="15">
        <v>1</v>
      </c>
      <c r="H38" s="16">
        <f>VLOOKUP(F38,'[1]ARISTO PHARMASEUTICALS'!$C$2:$D$46,2,FALSE)</f>
        <v>30.74</v>
      </c>
      <c r="I38" s="16">
        <f t="shared" si="0"/>
        <v>6.1479999999999997</v>
      </c>
      <c r="J38" s="16">
        <f t="shared" si="1"/>
        <v>2</v>
      </c>
      <c r="K38" s="16">
        <v>35</v>
      </c>
      <c r="L38" s="16">
        <f t="shared" si="2"/>
        <v>73.888000000000005</v>
      </c>
    </row>
    <row r="39" spans="1:12" s="3" customFormat="1" ht="15" customHeight="1">
      <c r="A39" s="14">
        <f t="shared" si="3"/>
        <v>36</v>
      </c>
      <c r="B39" s="15" t="s">
        <v>96</v>
      </c>
      <c r="C39" s="15" t="s">
        <v>97</v>
      </c>
      <c r="D39" s="15" t="s">
        <v>98</v>
      </c>
      <c r="E39" s="15" t="s">
        <v>10</v>
      </c>
      <c r="F39" s="15" t="s">
        <v>1</v>
      </c>
      <c r="G39" s="15">
        <v>7</v>
      </c>
      <c r="H39" s="16">
        <f>VLOOKUP(F39,'[1]ARISTO PHARMASEUTICALS'!$C$2:$D$46,2,FALSE)</f>
        <v>35.119999999999997</v>
      </c>
      <c r="I39" s="16">
        <f t="shared" si="0"/>
        <v>49.167999999999999</v>
      </c>
      <c r="J39" s="16">
        <f t="shared" si="1"/>
        <v>14</v>
      </c>
      <c r="K39" s="16">
        <v>35</v>
      </c>
      <c r="L39" s="16">
        <f t="shared" si="2"/>
        <v>344.00799999999998</v>
      </c>
    </row>
    <row r="40" spans="1:12" s="3" customFormat="1" ht="15" customHeight="1">
      <c r="A40" s="14">
        <f t="shared" si="3"/>
        <v>37</v>
      </c>
      <c r="B40" s="15" t="s">
        <v>96</v>
      </c>
      <c r="C40" s="15" t="s">
        <v>99</v>
      </c>
      <c r="D40" s="15" t="s">
        <v>100</v>
      </c>
      <c r="E40" s="15" t="s">
        <v>10</v>
      </c>
      <c r="F40" s="15" t="s">
        <v>1</v>
      </c>
      <c r="G40" s="15">
        <v>1</v>
      </c>
      <c r="H40" s="16">
        <f>VLOOKUP(F40,'[1]ARISTO PHARMASEUTICALS'!$C$2:$D$46,2,FALSE)</f>
        <v>35.119999999999997</v>
      </c>
      <c r="I40" s="16">
        <f t="shared" si="0"/>
        <v>7.024</v>
      </c>
      <c r="J40" s="16">
        <f t="shared" si="1"/>
        <v>2</v>
      </c>
      <c r="K40" s="16">
        <v>35</v>
      </c>
      <c r="L40" s="16">
        <f t="shared" si="2"/>
        <v>79.144000000000005</v>
      </c>
    </row>
    <row r="41" spans="1:12" s="3" customFormat="1" ht="15" customHeight="1">
      <c r="A41" s="14">
        <f t="shared" si="3"/>
        <v>38</v>
      </c>
      <c r="B41" s="15" t="s">
        <v>96</v>
      </c>
      <c r="C41" s="15" t="s">
        <v>101</v>
      </c>
      <c r="D41" s="15" t="s">
        <v>102</v>
      </c>
      <c r="E41" s="15" t="s">
        <v>10</v>
      </c>
      <c r="F41" s="15" t="s">
        <v>1</v>
      </c>
      <c r="G41" s="15">
        <v>8</v>
      </c>
      <c r="H41" s="16">
        <f>VLOOKUP(F41,'[1]ARISTO PHARMASEUTICALS'!$C$2:$D$46,2,FALSE)</f>
        <v>35.119999999999997</v>
      </c>
      <c r="I41" s="16">
        <f t="shared" si="0"/>
        <v>56.192</v>
      </c>
      <c r="J41" s="16">
        <f t="shared" si="1"/>
        <v>16</v>
      </c>
      <c r="K41" s="16">
        <v>35</v>
      </c>
      <c r="L41" s="16">
        <f t="shared" si="2"/>
        <v>388.15199999999999</v>
      </c>
    </row>
    <row r="42" spans="1:12" s="3" customFormat="1" ht="15" customHeight="1">
      <c r="A42" s="14">
        <f t="shared" si="3"/>
        <v>39</v>
      </c>
      <c r="B42" s="15" t="s">
        <v>96</v>
      </c>
      <c r="C42" s="15" t="s">
        <v>103</v>
      </c>
      <c r="D42" s="15" t="s">
        <v>104</v>
      </c>
      <c r="E42" s="15" t="s">
        <v>10</v>
      </c>
      <c r="F42" s="15" t="s">
        <v>1</v>
      </c>
      <c r="G42" s="15">
        <v>1</v>
      </c>
      <c r="H42" s="16">
        <f>VLOOKUP(F42,'[1]ARISTO PHARMASEUTICALS'!$C$2:$D$46,2,FALSE)</f>
        <v>35.119999999999997</v>
      </c>
      <c r="I42" s="16">
        <f t="shared" si="0"/>
        <v>7.024</v>
      </c>
      <c r="J42" s="16">
        <f t="shared" si="1"/>
        <v>2</v>
      </c>
      <c r="K42" s="16">
        <v>35</v>
      </c>
      <c r="L42" s="16">
        <f t="shared" si="2"/>
        <v>79.144000000000005</v>
      </c>
    </row>
    <row r="43" spans="1:12" s="3" customFormat="1" ht="15" customHeight="1">
      <c r="A43" s="14">
        <f t="shared" si="3"/>
        <v>40</v>
      </c>
      <c r="B43" s="15" t="s">
        <v>96</v>
      </c>
      <c r="C43" s="15" t="s">
        <v>105</v>
      </c>
      <c r="D43" s="15" t="s">
        <v>106</v>
      </c>
      <c r="E43" s="15" t="s">
        <v>10</v>
      </c>
      <c r="F43" s="15" t="s">
        <v>1</v>
      </c>
      <c r="G43" s="15">
        <v>3</v>
      </c>
      <c r="H43" s="16">
        <f>VLOOKUP(F43,'[1]ARISTO PHARMASEUTICALS'!$C$2:$D$46,2,FALSE)</f>
        <v>35.119999999999997</v>
      </c>
      <c r="I43" s="16">
        <f t="shared" si="0"/>
        <v>21.071999999999999</v>
      </c>
      <c r="J43" s="16">
        <f t="shared" si="1"/>
        <v>6</v>
      </c>
      <c r="K43" s="16">
        <v>35</v>
      </c>
      <c r="L43" s="16">
        <f t="shared" si="2"/>
        <v>167.43199999999999</v>
      </c>
    </row>
    <row r="44" spans="1:12" s="3" customFormat="1" ht="15" customHeight="1">
      <c r="A44" s="14">
        <f t="shared" si="3"/>
        <v>41</v>
      </c>
      <c r="B44" s="15" t="s">
        <v>96</v>
      </c>
      <c r="C44" s="15" t="s">
        <v>107</v>
      </c>
      <c r="D44" s="15" t="s">
        <v>108</v>
      </c>
      <c r="E44" s="15" t="s">
        <v>10</v>
      </c>
      <c r="F44" s="15" t="s">
        <v>1</v>
      </c>
      <c r="G44" s="15">
        <v>1</v>
      </c>
      <c r="H44" s="16">
        <f>VLOOKUP(F44,'[1]ARISTO PHARMASEUTICALS'!$C$2:$D$46,2,FALSE)</f>
        <v>35.119999999999997</v>
      </c>
      <c r="I44" s="16">
        <f t="shared" si="0"/>
        <v>7.024</v>
      </c>
      <c r="J44" s="16">
        <f t="shared" si="1"/>
        <v>2</v>
      </c>
      <c r="K44" s="16">
        <v>35</v>
      </c>
      <c r="L44" s="16">
        <f t="shared" si="2"/>
        <v>79.144000000000005</v>
      </c>
    </row>
    <row r="45" spans="1:12" s="3" customFormat="1" ht="15" customHeight="1">
      <c r="A45" s="14">
        <f t="shared" si="3"/>
        <v>42</v>
      </c>
      <c r="B45" s="15" t="s">
        <v>96</v>
      </c>
      <c r="C45" s="15" t="s">
        <v>109</v>
      </c>
      <c r="D45" s="15" t="s">
        <v>110</v>
      </c>
      <c r="E45" s="15" t="s">
        <v>10</v>
      </c>
      <c r="F45" s="15" t="s">
        <v>1</v>
      </c>
      <c r="G45" s="15">
        <v>1</v>
      </c>
      <c r="H45" s="16">
        <f>VLOOKUP(F45,'[1]ARISTO PHARMASEUTICALS'!$C$2:$D$46,2,FALSE)</f>
        <v>35.119999999999997</v>
      </c>
      <c r="I45" s="16">
        <f t="shared" si="0"/>
        <v>7.024</v>
      </c>
      <c r="J45" s="16">
        <f t="shared" si="1"/>
        <v>2</v>
      </c>
      <c r="K45" s="16">
        <v>35</v>
      </c>
      <c r="L45" s="16">
        <f t="shared" si="2"/>
        <v>79.144000000000005</v>
      </c>
    </row>
    <row r="46" spans="1:12" s="3" customFormat="1" ht="15" customHeight="1">
      <c r="A46" s="14">
        <f t="shared" si="3"/>
        <v>43</v>
      </c>
      <c r="B46" s="15" t="s">
        <v>96</v>
      </c>
      <c r="C46" s="15" t="s">
        <v>111</v>
      </c>
      <c r="D46" s="15" t="s">
        <v>112</v>
      </c>
      <c r="E46" s="15" t="s">
        <v>10</v>
      </c>
      <c r="F46" s="15" t="s">
        <v>1</v>
      </c>
      <c r="G46" s="15">
        <v>3</v>
      </c>
      <c r="H46" s="16">
        <f>VLOOKUP(F46,'[1]ARISTO PHARMASEUTICALS'!$C$2:$D$46,2,FALSE)</f>
        <v>35.119999999999997</v>
      </c>
      <c r="I46" s="16">
        <f t="shared" si="0"/>
        <v>21.071999999999999</v>
      </c>
      <c r="J46" s="16">
        <f t="shared" si="1"/>
        <v>6</v>
      </c>
      <c r="K46" s="16">
        <v>35</v>
      </c>
      <c r="L46" s="16">
        <f t="shared" si="2"/>
        <v>167.43199999999999</v>
      </c>
    </row>
    <row r="47" spans="1:12" s="3" customFormat="1" ht="15" customHeight="1">
      <c r="A47" s="14">
        <f t="shared" si="3"/>
        <v>44</v>
      </c>
      <c r="B47" s="15" t="s">
        <v>96</v>
      </c>
      <c r="C47" s="15" t="s">
        <v>113</v>
      </c>
      <c r="D47" s="15" t="s">
        <v>114</v>
      </c>
      <c r="E47" s="15" t="s">
        <v>10</v>
      </c>
      <c r="F47" s="15" t="s">
        <v>1</v>
      </c>
      <c r="G47" s="15">
        <v>3</v>
      </c>
      <c r="H47" s="16">
        <f>VLOOKUP(F47,'[1]ARISTO PHARMASEUTICALS'!$C$2:$D$46,2,FALSE)</f>
        <v>35.119999999999997</v>
      </c>
      <c r="I47" s="16">
        <f t="shared" si="0"/>
        <v>21.071999999999999</v>
      </c>
      <c r="J47" s="16">
        <f t="shared" si="1"/>
        <v>6</v>
      </c>
      <c r="K47" s="16">
        <v>35</v>
      </c>
      <c r="L47" s="16">
        <f t="shared" si="2"/>
        <v>167.43199999999999</v>
      </c>
    </row>
    <row r="48" spans="1:12" s="3" customFormat="1" ht="15" customHeight="1">
      <c r="A48" s="14">
        <f t="shared" si="3"/>
        <v>45</v>
      </c>
      <c r="B48" s="15" t="s">
        <v>96</v>
      </c>
      <c r="C48" s="15" t="s">
        <v>115</v>
      </c>
      <c r="D48" s="15" t="s">
        <v>116</v>
      </c>
      <c r="E48" s="15" t="s">
        <v>10</v>
      </c>
      <c r="F48" s="15" t="s">
        <v>1</v>
      </c>
      <c r="G48" s="15">
        <v>2</v>
      </c>
      <c r="H48" s="16">
        <f>VLOOKUP(F48,'[1]ARISTO PHARMASEUTICALS'!$C$2:$D$46,2,FALSE)</f>
        <v>35.119999999999997</v>
      </c>
      <c r="I48" s="16">
        <f t="shared" si="0"/>
        <v>14.048</v>
      </c>
      <c r="J48" s="16">
        <f t="shared" si="1"/>
        <v>4</v>
      </c>
      <c r="K48" s="16">
        <v>35</v>
      </c>
      <c r="L48" s="16">
        <f t="shared" si="2"/>
        <v>123.288</v>
      </c>
    </row>
    <row r="49" spans="1:12" s="3" customFormat="1" ht="15" customHeight="1">
      <c r="A49" s="14">
        <f t="shared" si="3"/>
        <v>46</v>
      </c>
      <c r="B49" s="15" t="s">
        <v>117</v>
      </c>
      <c r="C49" s="15" t="s">
        <v>118</v>
      </c>
      <c r="D49" s="15" t="s">
        <v>119</v>
      </c>
      <c r="E49" s="15" t="s">
        <v>10</v>
      </c>
      <c r="F49" s="15" t="s">
        <v>0</v>
      </c>
      <c r="G49" s="15">
        <v>7</v>
      </c>
      <c r="H49" s="16">
        <f>VLOOKUP(F49,'[1]ARISTO PHARMASEUTICALS'!$C$2:$D$46,2,FALSE)</f>
        <v>23.95</v>
      </c>
      <c r="I49" s="16">
        <f t="shared" si="0"/>
        <v>33.53</v>
      </c>
      <c r="J49" s="16">
        <f t="shared" si="1"/>
        <v>14</v>
      </c>
      <c r="K49" s="16">
        <v>35</v>
      </c>
      <c r="L49" s="16">
        <f t="shared" si="2"/>
        <v>250.18</v>
      </c>
    </row>
    <row r="50" spans="1:12" s="3" customFormat="1" ht="15" customHeight="1">
      <c r="A50" s="14">
        <f t="shared" si="3"/>
        <v>47</v>
      </c>
      <c r="B50" s="15" t="s">
        <v>117</v>
      </c>
      <c r="C50" s="15" t="s">
        <v>120</v>
      </c>
      <c r="D50" s="15" t="s">
        <v>121</v>
      </c>
      <c r="E50" s="15" t="s">
        <v>10</v>
      </c>
      <c r="F50" s="15" t="s">
        <v>0</v>
      </c>
      <c r="G50" s="15">
        <v>13</v>
      </c>
      <c r="H50" s="16">
        <f>VLOOKUP(F50,'[1]ARISTO PHARMASEUTICALS'!$C$2:$D$46,2,FALSE)</f>
        <v>23.95</v>
      </c>
      <c r="I50" s="16">
        <f t="shared" si="0"/>
        <v>62.269999999999996</v>
      </c>
      <c r="J50" s="16">
        <f t="shared" si="1"/>
        <v>26</v>
      </c>
      <c r="K50" s="16">
        <v>35</v>
      </c>
      <c r="L50" s="16">
        <f t="shared" si="2"/>
        <v>434.61999999999995</v>
      </c>
    </row>
    <row r="51" spans="1:12" s="3" customFormat="1" ht="15" customHeight="1">
      <c r="A51" s="14">
        <f t="shared" si="3"/>
        <v>48</v>
      </c>
      <c r="B51" s="15" t="s">
        <v>117</v>
      </c>
      <c r="C51" s="15" t="s">
        <v>122</v>
      </c>
      <c r="D51" s="15" t="s">
        <v>123</v>
      </c>
      <c r="E51" s="15" t="s">
        <v>10</v>
      </c>
      <c r="F51" s="15" t="s">
        <v>0</v>
      </c>
      <c r="G51" s="15">
        <v>2</v>
      </c>
      <c r="H51" s="16">
        <f>VLOOKUP(F51,'[1]ARISTO PHARMASEUTICALS'!$C$2:$D$46,2,FALSE)</f>
        <v>23.95</v>
      </c>
      <c r="I51" s="16">
        <f t="shared" si="0"/>
        <v>9.58</v>
      </c>
      <c r="J51" s="16">
        <f t="shared" si="1"/>
        <v>4</v>
      </c>
      <c r="K51" s="16">
        <v>35</v>
      </c>
      <c r="L51" s="16">
        <f t="shared" si="2"/>
        <v>96.47999999999999</v>
      </c>
    </row>
    <row r="52" spans="1:12" s="3" customFormat="1" ht="15" customHeight="1">
      <c r="A52" s="14">
        <f t="shared" si="3"/>
        <v>49</v>
      </c>
      <c r="B52" s="15" t="s">
        <v>117</v>
      </c>
      <c r="C52" s="15" t="s">
        <v>124</v>
      </c>
      <c r="D52" s="15" t="s">
        <v>125</v>
      </c>
      <c r="E52" s="15" t="s">
        <v>10</v>
      </c>
      <c r="F52" s="15" t="s">
        <v>0</v>
      </c>
      <c r="G52" s="15">
        <v>6</v>
      </c>
      <c r="H52" s="16">
        <f>VLOOKUP(F52,'[1]ARISTO PHARMASEUTICALS'!$C$2:$D$46,2,FALSE)</f>
        <v>23.95</v>
      </c>
      <c r="I52" s="16">
        <f t="shared" si="0"/>
        <v>28.74</v>
      </c>
      <c r="J52" s="16">
        <f t="shared" si="1"/>
        <v>12</v>
      </c>
      <c r="K52" s="16">
        <v>35</v>
      </c>
      <c r="L52" s="16">
        <f t="shared" si="2"/>
        <v>219.44</v>
      </c>
    </row>
    <row r="53" spans="1:12" s="11" customFormat="1" ht="30">
      <c r="A53" s="7">
        <f t="shared" si="3"/>
        <v>50</v>
      </c>
      <c r="B53" s="8" t="s">
        <v>117</v>
      </c>
      <c r="C53" s="8" t="s">
        <v>126</v>
      </c>
      <c r="D53" s="4" t="s">
        <v>127</v>
      </c>
      <c r="E53" s="8" t="s">
        <v>10</v>
      </c>
      <c r="F53" s="8" t="s">
        <v>0</v>
      </c>
      <c r="G53" s="8">
        <v>2</v>
      </c>
      <c r="H53" s="9">
        <f>VLOOKUP(F53,'[1]ARISTO PHARMASEUTICALS'!$C$2:$D$46,2,FALSE)</f>
        <v>23.95</v>
      </c>
      <c r="I53" s="9">
        <f t="shared" si="0"/>
        <v>9.58</v>
      </c>
      <c r="J53" s="9">
        <f t="shared" si="1"/>
        <v>4</v>
      </c>
      <c r="K53" s="9">
        <v>35</v>
      </c>
      <c r="L53" s="9">
        <f t="shared" si="2"/>
        <v>96.47999999999999</v>
      </c>
    </row>
    <row r="54" spans="1:12" s="3" customFormat="1" ht="15" customHeight="1">
      <c r="A54" s="14">
        <f t="shared" si="3"/>
        <v>51</v>
      </c>
      <c r="B54" s="15" t="s">
        <v>117</v>
      </c>
      <c r="C54" s="15" t="s">
        <v>128</v>
      </c>
      <c r="D54" s="15" t="s">
        <v>129</v>
      </c>
      <c r="E54" s="15" t="s">
        <v>10</v>
      </c>
      <c r="F54" s="15" t="s">
        <v>3</v>
      </c>
      <c r="G54" s="15">
        <v>5</v>
      </c>
      <c r="H54" s="16">
        <f>VLOOKUP(F54,'[1]ARISTO PHARMASEUTICALS'!$C$2:$D$46,2,FALSE)</f>
        <v>23.95</v>
      </c>
      <c r="I54" s="16">
        <f t="shared" si="0"/>
        <v>23.950000000000003</v>
      </c>
      <c r="J54" s="16">
        <f t="shared" si="1"/>
        <v>10</v>
      </c>
      <c r="K54" s="16">
        <v>35</v>
      </c>
      <c r="L54" s="16">
        <f t="shared" si="2"/>
        <v>188.7</v>
      </c>
    </row>
    <row r="55" spans="1:12" s="3" customFormat="1" ht="15" customHeight="1">
      <c r="A55" s="14">
        <f t="shared" si="3"/>
        <v>52</v>
      </c>
      <c r="B55" s="15" t="s">
        <v>117</v>
      </c>
      <c r="C55" s="15" t="s">
        <v>130</v>
      </c>
      <c r="D55" s="15" t="s">
        <v>131</v>
      </c>
      <c r="E55" s="15" t="s">
        <v>10</v>
      </c>
      <c r="F55" s="15" t="s">
        <v>3</v>
      </c>
      <c r="G55" s="15">
        <v>22</v>
      </c>
      <c r="H55" s="16">
        <f>VLOOKUP(F55,'[1]ARISTO PHARMASEUTICALS'!$C$2:$D$46,2,FALSE)</f>
        <v>23.95</v>
      </c>
      <c r="I55" s="16">
        <f t="shared" si="0"/>
        <v>105.38</v>
      </c>
      <c r="J55" s="16">
        <f t="shared" si="1"/>
        <v>44</v>
      </c>
      <c r="K55" s="16">
        <v>35</v>
      </c>
      <c r="L55" s="16">
        <f t="shared" si="2"/>
        <v>711.28</v>
      </c>
    </row>
    <row r="56" spans="1:12" s="11" customFormat="1" ht="30">
      <c r="A56" s="7">
        <f t="shared" si="3"/>
        <v>53</v>
      </c>
      <c r="B56" s="8" t="s">
        <v>117</v>
      </c>
      <c r="C56" s="8" t="s">
        <v>132</v>
      </c>
      <c r="D56" s="4" t="s">
        <v>133</v>
      </c>
      <c r="E56" s="8" t="s">
        <v>10</v>
      </c>
      <c r="F56" s="8" t="s">
        <v>3</v>
      </c>
      <c r="G56" s="8">
        <v>5</v>
      </c>
      <c r="H56" s="9">
        <f>VLOOKUP(F56,'[1]ARISTO PHARMASEUTICALS'!$C$2:$D$46,2,FALSE)</f>
        <v>23.95</v>
      </c>
      <c r="I56" s="9">
        <f t="shared" si="0"/>
        <v>23.950000000000003</v>
      </c>
      <c r="J56" s="9">
        <f t="shared" si="1"/>
        <v>10</v>
      </c>
      <c r="K56" s="9">
        <v>35</v>
      </c>
      <c r="L56" s="9">
        <f t="shared" si="2"/>
        <v>188.7</v>
      </c>
    </row>
    <row r="57" spans="1:12" s="3" customFormat="1" ht="15" customHeight="1">
      <c r="A57" s="14">
        <f t="shared" si="3"/>
        <v>54</v>
      </c>
      <c r="B57" s="15" t="s">
        <v>134</v>
      </c>
      <c r="C57" s="15" t="s">
        <v>135</v>
      </c>
      <c r="D57" s="15" t="s">
        <v>136</v>
      </c>
      <c r="E57" s="15" t="s">
        <v>10</v>
      </c>
      <c r="F57" s="15" t="s">
        <v>0</v>
      </c>
      <c r="G57" s="15">
        <v>3</v>
      </c>
      <c r="H57" s="16">
        <f>VLOOKUP(F57,'[1]ARISTO PHARMASEUTICALS'!$C$2:$D$46,2,FALSE)</f>
        <v>23.95</v>
      </c>
      <c r="I57" s="16">
        <f t="shared" si="0"/>
        <v>14.37</v>
      </c>
      <c r="J57" s="16">
        <f t="shared" si="1"/>
        <v>6</v>
      </c>
      <c r="K57" s="16">
        <v>35</v>
      </c>
      <c r="L57" s="16">
        <f t="shared" si="2"/>
        <v>127.22</v>
      </c>
    </row>
    <row r="58" spans="1:12" s="3" customFormat="1" ht="15" customHeight="1">
      <c r="A58" s="14">
        <f t="shared" si="3"/>
        <v>55</v>
      </c>
      <c r="B58" s="15" t="s">
        <v>134</v>
      </c>
      <c r="C58" s="15" t="s">
        <v>137</v>
      </c>
      <c r="D58" s="15" t="s">
        <v>138</v>
      </c>
      <c r="E58" s="15" t="s">
        <v>10</v>
      </c>
      <c r="F58" s="15" t="s">
        <v>0</v>
      </c>
      <c r="G58" s="15">
        <v>2</v>
      </c>
      <c r="H58" s="16">
        <f>VLOOKUP(F58,'[1]ARISTO PHARMASEUTICALS'!$C$2:$D$46,2,FALSE)</f>
        <v>23.95</v>
      </c>
      <c r="I58" s="16">
        <f t="shared" si="0"/>
        <v>9.58</v>
      </c>
      <c r="J58" s="16">
        <f t="shared" si="1"/>
        <v>4</v>
      </c>
      <c r="K58" s="16">
        <v>35</v>
      </c>
      <c r="L58" s="16">
        <f t="shared" si="2"/>
        <v>96.47999999999999</v>
      </c>
    </row>
    <row r="59" spans="1:12" s="3" customFormat="1" ht="15" customHeight="1">
      <c r="A59" s="14">
        <f t="shared" si="3"/>
        <v>56</v>
      </c>
      <c r="B59" s="15" t="s">
        <v>134</v>
      </c>
      <c r="C59" s="15" t="s">
        <v>139</v>
      </c>
      <c r="D59" s="15" t="s">
        <v>140</v>
      </c>
      <c r="E59" s="15" t="s">
        <v>10</v>
      </c>
      <c r="F59" s="15" t="s">
        <v>0</v>
      </c>
      <c r="G59" s="15">
        <v>7</v>
      </c>
      <c r="H59" s="16">
        <f>VLOOKUP(F59,'[1]ARISTO PHARMASEUTICALS'!$C$2:$D$46,2,FALSE)</f>
        <v>23.95</v>
      </c>
      <c r="I59" s="16">
        <f t="shared" si="0"/>
        <v>33.53</v>
      </c>
      <c r="J59" s="16">
        <f t="shared" si="1"/>
        <v>14</v>
      </c>
      <c r="K59" s="16">
        <v>35</v>
      </c>
      <c r="L59" s="16">
        <f t="shared" si="2"/>
        <v>250.18</v>
      </c>
    </row>
    <row r="60" spans="1:12" s="3" customFormat="1" ht="15" customHeight="1">
      <c r="A60" s="14">
        <f t="shared" si="3"/>
        <v>57</v>
      </c>
      <c r="B60" s="15" t="s">
        <v>134</v>
      </c>
      <c r="C60" s="15" t="s">
        <v>141</v>
      </c>
      <c r="D60" s="15" t="s">
        <v>142</v>
      </c>
      <c r="E60" s="15" t="s">
        <v>10</v>
      </c>
      <c r="F60" s="15" t="s">
        <v>0</v>
      </c>
      <c r="G60" s="15">
        <v>3</v>
      </c>
      <c r="H60" s="16">
        <f>VLOOKUP(F60,'[1]ARISTO PHARMASEUTICALS'!$C$2:$D$46,2,FALSE)</f>
        <v>23.95</v>
      </c>
      <c r="I60" s="16">
        <f t="shared" si="0"/>
        <v>14.37</v>
      </c>
      <c r="J60" s="16">
        <f t="shared" si="1"/>
        <v>6</v>
      </c>
      <c r="K60" s="16">
        <v>35</v>
      </c>
      <c r="L60" s="16">
        <f t="shared" si="2"/>
        <v>127.22</v>
      </c>
    </row>
    <row r="61" spans="1:12" s="3" customFormat="1" ht="15" customHeight="1">
      <c r="A61" s="14">
        <f t="shared" si="3"/>
        <v>58</v>
      </c>
      <c r="B61" s="15" t="s">
        <v>134</v>
      </c>
      <c r="C61" s="15" t="s">
        <v>143</v>
      </c>
      <c r="D61" s="15" t="s">
        <v>144</v>
      </c>
      <c r="E61" s="15" t="s">
        <v>10</v>
      </c>
      <c r="F61" s="15" t="s">
        <v>0</v>
      </c>
      <c r="G61" s="15">
        <v>3</v>
      </c>
      <c r="H61" s="16">
        <f>VLOOKUP(F61,'[1]ARISTO PHARMASEUTICALS'!$C$2:$D$46,2,FALSE)</f>
        <v>23.95</v>
      </c>
      <c r="I61" s="16">
        <f t="shared" si="0"/>
        <v>14.37</v>
      </c>
      <c r="J61" s="16">
        <f t="shared" si="1"/>
        <v>6</v>
      </c>
      <c r="K61" s="16">
        <v>35</v>
      </c>
      <c r="L61" s="16">
        <f t="shared" si="2"/>
        <v>127.22</v>
      </c>
    </row>
    <row r="62" spans="1:12" s="3" customFormat="1" ht="15" customHeight="1">
      <c r="A62" s="14">
        <f t="shared" si="3"/>
        <v>59</v>
      </c>
      <c r="B62" s="15" t="s">
        <v>145</v>
      </c>
      <c r="C62" s="15" t="s">
        <v>146</v>
      </c>
      <c r="D62" s="15" t="s">
        <v>147</v>
      </c>
      <c r="E62" s="15" t="s">
        <v>10</v>
      </c>
      <c r="F62" s="15" t="s">
        <v>0</v>
      </c>
      <c r="G62" s="15">
        <v>1</v>
      </c>
      <c r="H62" s="16">
        <f>VLOOKUP(F62,'[1]ARISTO PHARMASEUTICALS'!$C$2:$D$46,2,FALSE)</f>
        <v>23.95</v>
      </c>
      <c r="I62" s="16">
        <f t="shared" si="0"/>
        <v>4.79</v>
      </c>
      <c r="J62" s="16">
        <f t="shared" si="1"/>
        <v>2</v>
      </c>
      <c r="K62" s="16">
        <v>35</v>
      </c>
      <c r="L62" s="16">
        <f t="shared" si="2"/>
        <v>65.739999999999995</v>
      </c>
    </row>
    <row r="63" spans="1:12" s="3" customFormat="1" ht="15" customHeight="1">
      <c r="A63" s="14">
        <f t="shared" si="3"/>
        <v>60</v>
      </c>
      <c r="B63" s="15" t="s">
        <v>148</v>
      </c>
      <c r="C63" s="15" t="s">
        <v>149</v>
      </c>
      <c r="D63" s="15" t="s">
        <v>150</v>
      </c>
      <c r="E63" s="15" t="s">
        <v>10</v>
      </c>
      <c r="F63" s="15" t="s">
        <v>3</v>
      </c>
      <c r="G63" s="15">
        <v>4</v>
      </c>
      <c r="H63" s="16">
        <f>VLOOKUP(F63,'[1]ARISTO PHARMASEUTICALS'!$C$2:$D$46,2,FALSE)</f>
        <v>23.95</v>
      </c>
      <c r="I63" s="16">
        <f t="shared" si="0"/>
        <v>19.16</v>
      </c>
      <c r="J63" s="16">
        <f t="shared" si="1"/>
        <v>8</v>
      </c>
      <c r="K63" s="16">
        <v>35</v>
      </c>
      <c r="L63" s="16">
        <f t="shared" si="2"/>
        <v>157.95999999999998</v>
      </c>
    </row>
    <row r="64" spans="1:12" s="3" customFormat="1" ht="15" customHeight="1">
      <c r="A64" s="14">
        <f t="shared" si="3"/>
        <v>61</v>
      </c>
      <c r="B64" s="15" t="s">
        <v>148</v>
      </c>
      <c r="C64" s="15" t="s">
        <v>151</v>
      </c>
      <c r="D64" s="15" t="s">
        <v>152</v>
      </c>
      <c r="E64" s="15" t="s">
        <v>10</v>
      </c>
      <c r="F64" s="15" t="s">
        <v>3</v>
      </c>
      <c r="G64" s="15">
        <v>17</v>
      </c>
      <c r="H64" s="16">
        <f>VLOOKUP(F64,'[1]ARISTO PHARMASEUTICALS'!$C$2:$D$46,2,FALSE)</f>
        <v>23.95</v>
      </c>
      <c r="I64" s="16">
        <f t="shared" si="0"/>
        <v>81.430000000000007</v>
      </c>
      <c r="J64" s="16">
        <f t="shared" si="1"/>
        <v>34</v>
      </c>
      <c r="K64" s="16">
        <v>35</v>
      </c>
      <c r="L64" s="16">
        <f t="shared" si="2"/>
        <v>557.57999999999993</v>
      </c>
    </row>
    <row r="65" spans="1:12" s="3" customFormat="1" ht="15" customHeight="1">
      <c r="A65" s="14">
        <f t="shared" si="3"/>
        <v>62</v>
      </c>
      <c r="B65" s="15" t="s">
        <v>148</v>
      </c>
      <c r="C65" s="15" t="s">
        <v>153</v>
      </c>
      <c r="D65" s="15" t="s">
        <v>154</v>
      </c>
      <c r="E65" s="15" t="s">
        <v>10</v>
      </c>
      <c r="F65" s="15" t="s">
        <v>3</v>
      </c>
      <c r="G65" s="15">
        <v>4</v>
      </c>
      <c r="H65" s="16">
        <f>VLOOKUP(F65,'[1]ARISTO PHARMASEUTICALS'!$C$2:$D$46,2,FALSE)</f>
        <v>23.95</v>
      </c>
      <c r="I65" s="16">
        <f t="shared" si="0"/>
        <v>19.16</v>
      </c>
      <c r="J65" s="16">
        <f t="shared" si="1"/>
        <v>8</v>
      </c>
      <c r="K65" s="16">
        <v>35</v>
      </c>
      <c r="L65" s="16">
        <f t="shared" si="2"/>
        <v>157.95999999999998</v>
      </c>
    </row>
    <row r="66" spans="1:12" s="11" customFormat="1" ht="30">
      <c r="A66" s="19">
        <f t="shared" si="3"/>
        <v>63</v>
      </c>
      <c r="B66" s="4" t="s">
        <v>148</v>
      </c>
      <c r="C66" s="4" t="s">
        <v>155</v>
      </c>
      <c r="D66" s="6" t="s">
        <v>293</v>
      </c>
      <c r="E66" s="4" t="s">
        <v>10</v>
      </c>
      <c r="F66" s="4" t="s">
        <v>3</v>
      </c>
      <c r="G66" s="4">
        <v>3</v>
      </c>
      <c r="H66" s="20">
        <f>VLOOKUP(F66,'[1]ARISTO PHARMASEUTICALS'!$C$2:$D$46,2,FALSE)</f>
        <v>23.95</v>
      </c>
      <c r="I66" s="20">
        <f t="shared" si="0"/>
        <v>14.37</v>
      </c>
      <c r="J66" s="20">
        <f t="shared" si="1"/>
        <v>6</v>
      </c>
      <c r="K66" s="20">
        <v>35</v>
      </c>
      <c r="L66" s="20">
        <f t="shared" si="2"/>
        <v>127.22</v>
      </c>
    </row>
    <row r="67" spans="1:12" s="3" customFormat="1" ht="15" customHeight="1">
      <c r="A67" s="14">
        <f t="shared" si="3"/>
        <v>64</v>
      </c>
      <c r="B67" s="15" t="s">
        <v>148</v>
      </c>
      <c r="C67" s="15" t="s">
        <v>156</v>
      </c>
      <c r="D67" s="15" t="s">
        <v>157</v>
      </c>
      <c r="E67" s="15" t="s">
        <v>10</v>
      </c>
      <c r="F67" s="15" t="s">
        <v>3</v>
      </c>
      <c r="G67" s="15">
        <v>5</v>
      </c>
      <c r="H67" s="16">
        <f>VLOOKUP(F67,'[1]ARISTO PHARMASEUTICALS'!$C$2:$D$46,2,FALSE)</f>
        <v>23.95</v>
      </c>
      <c r="I67" s="16">
        <f t="shared" si="0"/>
        <v>23.950000000000003</v>
      </c>
      <c r="J67" s="16">
        <f t="shared" si="1"/>
        <v>10</v>
      </c>
      <c r="K67" s="16">
        <v>35</v>
      </c>
      <c r="L67" s="16">
        <f t="shared" si="2"/>
        <v>188.7</v>
      </c>
    </row>
    <row r="68" spans="1:12" s="3" customFormat="1" ht="15" customHeight="1">
      <c r="A68" s="14">
        <f t="shared" si="3"/>
        <v>65</v>
      </c>
      <c r="B68" s="15" t="s">
        <v>148</v>
      </c>
      <c r="C68" s="15" t="s">
        <v>158</v>
      </c>
      <c r="D68" s="15" t="s">
        <v>159</v>
      </c>
      <c r="E68" s="15" t="s">
        <v>10</v>
      </c>
      <c r="F68" s="15" t="s">
        <v>1</v>
      </c>
      <c r="G68" s="15">
        <v>2</v>
      </c>
      <c r="H68" s="16">
        <f>VLOOKUP(F68,'[1]ARISTO PHARMASEUTICALS'!$C$2:$D$46,2,FALSE)</f>
        <v>35.119999999999997</v>
      </c>
      <c r="I68" s="16">
        <f t="shared" si="0"/>
        <v>14.048</v>
      </c>
      <c r="J68" s="16">
        <f t="shared" si="1"/>
        <v>4</v>
      </c>
      <c r="K68" s="16">
        <v>35</v>
      </c>
      <c r="L68" s="16">
        <f t="shared" si="2"/>
        <v>123.288</v>
      </c>
    </row>
    <row r="69" spans="1:12" s="3" customFormat="1" ht="15" customHeight="1">
      <c r="A69" s="14">
        <f t="shared" si="3"/>
        <v>66</v>
      </c>
      <c r="B69" s="15" t="s">
        <v>148</v>
      </c>
      <c r="C69" s="15" t="s">
        <v>160</v>
      </c>
      <c r="D69" s="15" t="s">
        <v>161</v>
      </c>
      <c r="E69" s="15" t="s">
        <v>10</v>
      </c>
      <c r="F69" s="15" t="s">
        <v>1</v>
      </c>
      <c r="G69" s="15">
        <v>4</v>
      </c>
      <c r="H69" s="16">
        <f>VLOOKUP(F69,'[1]ARISTO PHARMASEUTICALS'!$C$2:$D$46,2,FALSE)</f>
        <v>35.119999999999997</v>
      </c>
      <c r="I69" s="16">
        <f t="shared" ref="I69:I130" si="4">G69*H69*20%</f>
        <v>28.096</v>
      </c>
      <c r="J69" s="16">
        <f t="shared" ref="J69:J130" si="5">G69*2</f>
        <v>8</v>
      </c>
      <c r="K69" s="16">
        <v>35</v>
      </c>
      <c r="L69" s="16">
        <f t="shared" ref="L69:L130" si="6">G69*H69+I69+J69+K69</f>
        <v>211.57599999999999</v>
      </c>
    </row>
    <row r="70" spans="1:12" s="3" customFormat="1" ht="15" customHeight="1">
      <c r="A70" s="14">
        <f t="shared" ref="A70:A130" si="7">A69+1</f>
        <v>67</v>
      </c>
      <c r="B70" s="15" t="s">
        <v>148</v>
      </c>
      <c r="C70" s="15" t="s">
        <v>162</v>
      </c>
      <c r="D70" s="15" t="s">
        <v>163</v>
      </c>
      <c r="E70" s="15" t="s">
        <v>10</v>
      </c>
      <c r="F70" s="15" t="s">
        <v>1</v>
      </c>
      <c r="G70" s="15">
        <v>2</v>
      </c>
      <c r="H70" s="16">
        <f>VLOOKUP(F70,'[1]ARISTO PHARMASEUTICALS'!$C$2:$D$46,2,FALSE)</f>
        <v>35.119999999999997</v>
      </c>
      <c r="I70" s="16">
        <f t="shared" si="4"/>
        <v>14.048</v>
      </c>
      <c r="J70" s="16">
        <f t="shared" si="5"/>
        <v>4</v>
      </c>
      <c r="K70" s="16">
        <v>35</v>
      </c>
      <c r="L70" s="16">
        <f t="shared" si="6"/>
        <v>123.288</v>
      </c>
    </row>
    <row r="71" spans="1:12" s="3" customFormat="1" ht="15" customHeight="1">
      <c r="A71" s="14">
        <f t="shared" si="7"/>
        <v>68</v>
      </c>
      <c r="B71" s="15" t="s">
        <v>148</v>
      </c>
      <c r="C71" s="15" t="s">
        <v>164</v>
      </c>
      <c r="D71" s="15" t="s">
        <v>165</v>
      </c>
      <c r="E71" s="15" t="s">
        <v>10</v>
      </c>
      <c r="F71" s="15" t="s">
        <v>1</v>
      </c>
      <c r="G71" s="15">
        <v>6</v>
      </c>
      <c r="H71" s="16">
        <f>VLOOKUP(F71,'[1]ARISTO PHARMASEUTICALS'!$C$2:$D$46,2,FALSE)</f>
        <v>35.119999999999997</v>
      </c>
      <c r="I71" s="16">
        <f t="shared" si="4"/>
        <v>42.143999999999998</v>
      </c>
      <c r="J71" s="16">
        <f t="shared" si="5"/>
        <v>12</v>
      </c>
      <c r="K71" s="16">
        <v>35</v>
      </c>
      <c r="L71" s="16">
        <f t="shared" si="6"/>
        <v>299.86399999999998</v>
      </c>
    </row>
    <row r="72" spans="1:12" s="3" customFormat="1" ht="15" customHeight="1">
      <c r="A72" s="14">
        <f t="shared" si="7"/>
        <v>69</v>
      </c>
      <c r="B72" s="15" t="s">
        <v>148</v>
      </c>
      <c r="C72" s="15" t="s">
        <v>166</v>
      </c>
      <c r="D72" s="15" t="s">
        <v>167</v>
      </c>
      <c r="E72" s="15" t="s">
        <v>10</v>
      </c>
      <c r="F72" s="15" t="s">
        <v>1</v>
      </c>
      <c r="G72" s="15">
        <v>2</v>
      </c>
      <c r="H72" s="16">
        <f>VLOOKUP(F72,'[1]ARISTO PHARMASEUTICALS'!$C$2:$D$46,2,FALSE)</f>
        <v>35.119999999999997</v>
      </c>
      <c r="I72" s="16">
        <f t="shared" si="4"/>
        <v>14.048</v>
      </c>
      <c r="J72" s="16">
        <f t="shared" si="5"/>
        <v>4</v>
      </c>
      <c r="K72" s="16">
        <v>35</v>
      </c>
      <c r="L72" s="16">
        <f t="shared" si="6"/>
        <v>123.288</v>
      </c>
    </row>
    <row r="73" spans="1:12" s="3" customFormat="1" ht="15" customHeight="1">
      <c r="A73" s="14">
        <f t="shared" si="7"/>
        <v>70</v>
      </c>
      <c r="B73" s="15" t="s">
        <v>168</v>
      </c>
      <c r="C73" s="15" t="s">
        <v>169</v>
      </c>
      <c r="D73" s="15" t="s">
        <v>170</v>
      </c>
      <c r="E73" s="15" t="s">
        <v>10</v>
      </c>
      <c r="F73" s="15" t="s">
        <v>1</v>
      </c>
      <c r="G73" s="15">
        <v>3</v>
      </c>
      <c r="H73" s="16">
        <f>VLOOKUP(F73,'[1]ARISTO PHARMASEUTICALS'!$C$2:$D$46,2,FALSE)</f>
        <v>35.119999999999997</v>
      </c>
      <c r="I73" s="16">
        <f t="shared" si="4"/>
        <v>21.071999999999999</v>
      </c>
      <c r="J73" s="16">
        <f t="shared" si="5"/>
        <v>6</v>
      </c>
      <c r="K73" s="16">
        <v>35</v>
      </c>
      <c r="L73" s="16">
        <f t="shared" si="6"/>
        <v>167.43199999999999</v>
      </c>
    </row>
    <row r="74" spans="1:12" s="3" customFormat="1" ht="15" customHeight="1">
      <c r="A74" s="14">
        <f t="shared" si="7"/>
        <v>71</v>
      </c>
      <c r="B74" s="15" t="s">
        <v>168</v>
      </c>
      <c r="C74" s="15" t="s">
        <v>171</v>
      </c>
      <c r="D74" s="15" t="s">
        <v>172</v>
      </c>
      <c r="E74" s="15" t="s">
        <v>10</v>
      </c>
      <c r="F74" s="15" t="s">
        <v>1</v>
      </c>
      <c r="G74" s="15">
        <v>1</v>
      </c>
      <c r="H74" s="16">
        <f>VLOOKUP(F74,'[1]ARISTO PHARMASEUTICALS'!$C$2:$D$46,2,FALSE)</f>
        <v>35.119999999999997</v>
      </c>
      <c r="I74" s="16">
        <f t="shared" si="4"/>
        <v>7.024</v>
      </c>
      <c r="J74" s="16">
        <f t="shared" si="5"/>
        <v>2</v>
      </c>
      <c r="K74" s="16">
        <v>35</v>
      </c>
      <c r="L74" s="16">
        <f t="shared" si="6"/>
        <v>79.144000000000005</v>
      </c>
    </row>
    <row r="75" spans="1:12" s="3" customFormat="1" ht="15" customHeight="1">
      <c r="A75" s="14">
        <f t="shared" si="7"/>
        <v>72</v>
      </c>
      <c r="B75" s="15" t="s">
        <v>168</v>
      </c>
      <c r="C75" s="15" t="s">
        <v>173</v>
      </c>
      <c r="D75" s="15" t="s">
        <v>174</v>
      </c>
      <c r="E75" s="15" t="s">
        <v>10</v>
      </c>
      <c r="F75" s="15" t="s">
        <v>1</v>
      </c>
      <c r="G75" s="15">
        <v>7</v>
      </c>
      <c r="H75" s="16">
        <f>VLOOKUP(F75,'[1]ARISTO PHARMASEUTICALS'!$C$2:$D$46,2,FALSE)</f>
        <v>35.119999999999997</v>
      </c>
      <c r="I75" s="16">
        <f t="shared" si="4"/>
        <v>49.167999999999999</v>
      </c>
      <c r="J75" s="16">
        <f t="shared" si="5"/>
        <v>14</v>
      </c>
      <c r="K75" s="16">
        <v>35</v>
      </c>
      <c r="L75" s="16">
        <f t="shared" si="6"/>
        <v>344.00799999999998</v>
      </c>
    </row>
    <row r="76" spans="1:12" s="3" customFormat="1" ht="15" customHeight="1">
      <c r="A76" s="14">
        <f t="shared" si="7"/>
        <v>73</v>
      </c>
      <c r="B76" s="15" t="s">
        <v>168</v>
      </c>
      <c r="C76" s="15" t="s">
        <v>175</v>
      </c>
      <c r="D76" s="15" t="s">
        <v>176</v>
      </c>
      <c r="E76" s="15" t="s">
        <v>10</v>
      </c>
      <c r="F76" s="15" t="s">
        <v>1</v>
      </c>
      <c r="G76" s="15">
        <v>6</v>
      </c>
      <c r="H76" s="16">
        <f>VLOOKUP(F76,'[1]ARISTO PHARMASEUTICALS'!$C$2:$D$46,2,FALSE)</f>
        <v>35.119999999999997</v>
      </c>
      <c r="I76" s="16">
        <f t="shared" si="4"/>
        <v>42.143999999999998</v>
      </c>
      <c r="J76" s="16">
        <f t="shared" si="5"/>
        <v>12</v>
      </c>
      <c r="K76" s="16">
        <v>35</v>
      </c>
      <c r="L76" s="16">
        <f t="shared" si="6"/>
        <v>299.86399999999998</v>
      </c>
    </row>
    <row r="77" spans="1:12" s="3" customFormat="1" ht="15" customHeight="1">
      <c r="A77" s="14">
        <f t="shared" si="7"/>
        <v>74</v>
      </c>
      <c r="B77" s="15" t="s">
        <v>168</v>
      </c>
      <c r="C77" s="15" t="s">
        <v>177</v>
      </c>
      <c r="D77" s="15" t="s">
        <v>178</v>
      </c>
      <c r="E77" s="15" t="s">
        <v>10</v>
      </c>
      <c r="F77" s="15" t="s">
        <v>0</v>
      </c>
      <c r="G77" s="15">
        <v>3</v>
      </c>
      <c r="H77" s="16">
        <f>VLOOKUP(F77,'[1]ARISTO PHARMASEUTICALS'!$C$2:$D$46,2,FALSE)</f>
        <v>23.95</v>
      </c>
      <c r="I77" s="16">
        <f t="shared" si="4"/>
        <v>14.37</v>
      </c>
      <c r="J77" s="16">
        <f t="shared" si="5"/>
        <v>6</v>
      </c>
      <c r="K77" s="16">
        <v>35</v>
      </c>
      <c r="L77" s="16">
        <f t="shared" si="6"/>
        <v>127.22</v>
      </c>
    </row>
    <row r="78" spans="1:12" s="3" customFormat="1" ht="15" customHeight="1">
      <c r="A78" s="14">
        <f t="shared" si="7"/>
        <v>75</v>
      </c>
      <c r="B78" s="15" t="s">
        <v>168</v>
      </c>
      <c r="C78" s="15" t="s">
        <v>179</v>
      </c>
      <c r="D78" s="15" t="s">
        <v>180</v>
      </c>
      <c r="E78" s="15" t="s">
        <v>10</v>
      </c>
      <c r="F78" s="15" t="s">
        <v>1</v>
      </c>
      <c r="G78" s="15">
        <v>9</v>
      </c>
      <c r="H78" s="16">
        <f>VLOOKUP(F78,'[1]ARISTO PHARMASEUTICALS'!$C$2:$D$46,2,FALSE)</f>
        <v>35.119999999999997</v>
      </c>
      <c r="I78" s="16">
        <f t="shared" si="4"/>
        <v>63.216000000000001</v>
      </c>
      <c r="J78" s="16">
        <f t="shared" si="5"/>
        <v>18</v>
      </c>
      <c r="K78" s="16">
        <v>35</v>
      </c>
      <c r="L78" s="16">
        <f t="shared" si="6"/>
        <v>432.29599999999999</v>
      </c>
    </row>
    <row r="79" spans="1:12" s="3" customFormat="1" ht="15" customHeight="1">
      <c r="A79" s="14">
        <f t="shared" si="7"/>
        <v>76</v>
      </c>
      <c r="B79" s="15" t="s">
        <v>168</v>
      </c>
      <c r="C79" s="15" t="s">
        <v>181</v>
      </c>
      <c r="D79" s="15" t="s">
        <v>182</v>
      </c>
      <c r="E79" s="15" t="s">
        <v>10</v>
      </c>
      <c r="F79" s="15" t="s">
        <v>3</v>
      </c>
      <c r="G79" s="15">
        <v>2</v>
      </c>
      <c r="H79" s="16">
        <f>VLOOKUP(F79,'[1]ARISTO PHARMASEUTICALS'!$C$2:$D$46,2,FALSE)</f>
        <v>23.95</v>
      </c>
      <c r="I79" s="16">
        <f t="shared" si="4"/>
        <v>9.58</v>
      </c>
      <c r="J79" s="16">
        <f t="shared" si="5"/>
        <v>4</v>
      </c>
      <c r="K79" s="16">
        <v>35</v>
      </c>
      <c r="L79" s="16">
        <f t="shared" si="6"/>
        <v>96.47999999999999</v>
      </c>
    </row>
    <row r="80" spans="1:12" s="11" customFormat="1" ht="30">
      <c r="A80" s="19">
        <f t="shared" si="7"/>
        <v>77</v>
      </c>
      <c r="B80" s="4" t="s">
        <v>168</v>
      </c>
      <c r="C80" s="4" t="s">
        <v>183</v>
      </c>
      <c r="D80" s="4" t="s">
        <v>184</v>
      </c>
      <c r="E80" s="4" t="s">
        <v>10</v>
      </c>
      <c r="F80" s="4" t="s">
        <v>0</v>
      </c>
      <c r="G80" s="4">
        <v>2</v>
      </c>
      <c r="H80" s="20">
        <f>VLOOKUP(F80,'[1]ARISTO PHARMASEUTICALS'!$C$2:$D$46,2,FALSE)</f>
        <v>23.95</v>
      </c>
      <c r="I80" s="20">
        <f t="shared" si="4"/>
        <v>9.58</v>
      </c>
      <c r="J80" s="20">
        <f t="shared" si="5"/>
        <v>4</v>
      </c>
      <c r="K80" s="20">
        <v>35</v>
      </c>
      <c r="L80" s="20">
        <f t="shared" si="6"/>
        <v>96.47999999999999</v>
      </c>
    </row>
    <row r="81" spans="1:12" s="3" customFormat="1" ht="15" customHeight="1">
      <c r="A81" s="14">
        <f t="shared" si="7"/>
        <v>78</v>
      </c>
      <c r="B81" s="15" t="s">
        <v>168</v>
      </c>
      <c r="C81" s="15" t="s">
        <v>185</v>
      </c>
      <c r="D81" s="15" t="s">
        <v>186</v>
      </c>
      <c r="E81" s="15" t="s">
        <v>10</v>
      </c>
      <c r="F81" s="15" t="s">
        <v>0</v>
      </c>
      <c r="G81" s="15">
        <v>3</v>
      </c>
      <c r="H81" s="16">
        <f>VLOOKUP(F81,'[1]ARISTO PHARMASEUTICALS'!$C$2:$D$46,2,FALSE)</f>
        <v>23.95</v>
      </c>
      <c r="I81" s="16">
        <f t="shared" si="4"/>
        <v>14.37</v>
      </c>
      <c r="J81" s="16">
        <f t="shared" si="5"/>
        <v>6</v>
      </c>
      <c r="K81" s="16">
        <v>35</v>
      </c>
      <c r="L81" s="16">
        <f t="shared" si="6"/>
        <v>127.22</v>
      </c>
    </row>
    <row r="82" spans="1:12" s="3" customFormat="1" ht="15" customHeight="1">
      <c r="A82" s="14">
        <f t="shared" si="7"/>
        <v>79</v>
      </c>
      <c r="B82" s="15" t="s">
        <v>168</v>
      </c>
      <c r="C82" s="15" t="s">
        <v>187</v>
      </c>
      <c r="D82" s="15" t="s">
        <v>188</v>
      </c>
      <c r="E82" s="15" t="s">
        <v>10</v>
      </c>
      <c r="F82" s="15" t="s">
        <v>0</v>
      </c>
      <c r="G82" s="15">
        <v>2</v>
      </c>
      <c r="H82" s="16">
        <f>VLOOKUP(F82,'[1]ARISTO PHARMASEUTICALS'!$C$2:$D$46,2,FALSE)</f>
        <v>23.95</v>
      </c>
      <c r="I82" s="16">
        <f t="shared" si="4"/>
        <v>9.58</v>
      </c>
      <c r="J82" s="16">
        <f t="shared" si="5"/>
        <v>4</v>
      </c>
      <c r="K82" s="16">
        <v>35</v>
      </c>
      <c r="L82" s="16">
        <f t="shared" si="6"/>
        <v>96.47999999999999</v>
      </c>
    </row>
    <row r="83" spans="1:12" s="3" customFormat="1" ht="15" customHeight="1">
      <c r="A83" s="14">
        <f t="shared" si="7"/>
        <v>80</v>
      </c>
      <c r="B83" s="15" t="s">
        <v>168</v>
      </c>
      <c r="C83" s="15" t="s">
        <v>189</v>
      </c>
      <c r="D83" s="15" t="s">
        <v>190</v>
      </c>
      <c r="E83" s="15" t="s">
        <v>10</v>
      </c>
      <c r="F83" s="15" t="s">
        <v>0</v>
      </c>
      <c r="G83" s="15">
        <v>1</v>
      </c>
      <c r="H83" s="16">
        <f>VLOOKUP(F83,'[1]ARISTO PHARMASEUTICALS'!$C$2:$D$46,2,FALSE)</f>
        <v>23.95</v>
      </c>
      <c r="I83" s="16">
        <f t="shared" si="4"/>
        <v>4.79</v>
      </c>
      <c r="J83" s="16">
        <f t="shared" si="5"/>
        <v>2</v>
      </c>
      <c r="K83" s="16">
        <v>35</v>
      </c>
      <c r="L83" s="16">
        <f t="shared" si="6"/>
        <v>65.739999999999995</v>
      </c>
    </row>
    <row r="84" spans="1:12" s="3" customFormat="1" ht="15" customHeight="1">
      <c r="A84" s="14">
        <f t="shared" si="7"/>
        <v>81</v>
      </c>
      <c r="B84" s="15" t="s">
        <v>168</v>
      </c>
      <c r="C84" s="15" t="s">
        <v>191</v>
      </c>
      <c r="D84" s="15" t="s">
        <v>192</v>
      </c>
      <c r="E84" s="15" t="s">
        <v>10</v>
      </c>
      <c r="F84" s="15" t="s">
        <v>0</v>
      </c>
      <c r="G84" s="15">
        <v>2</v>
      </c>
      <c r="H84" s="16">
        <f>VLOOKUP(F84,'[1]ARISTO PHARMASEUTICALS'!$C$2:$D$46,2,FALSE)</f>
        <v>23.95</v>
      </c>
      <c r="I84" s="16">
        <f t="shared" si="4"/>
        <v>9.58</v>
      </c>
      <c r="J84" s="16">
        <f t="shared" si="5"/>
        <v>4</v>
      </c>
      <c r="K84" s="16">
        <v>35</v>
      </c>
      <c r="L84" s="16">
        <f t="shared" si="6"/>
        <v>96.47999999999999</v>
      </c>
    </row>
    <row r="85" spans="1:12" s="3" customFormat="1" ht="15" customHeight="1">
      <c r="A85" s="14">
        <f t="shared" si="7"/>
        <v>82</v>
      </c>
      <c r="B85" s="15" t="s">
        <v>193</v>
      </c>
      <c r="C85" s="15" t="s">
        <v>194</v>
      </c>
      <c r="D85" s="15" t="s">
        <v>195</v>
      </c>
      <c r="E85" s="15" t="s">
        <v>10</v>
      </c>
      <c r="F85" s="15" t="s">
        <v>0</v>
      </c>
      <c r="G85" s="15">
        <v>4</v>
      </c>
      <c r="H85" s="16">
        <f>VLOOKUP(F85,'[1]ARISTO PHARMASEUTICALS'!$C$2:$D$46,2,FALSE)</f>
        <v>23.95</v>
      </c>
      <c r="I85" s="16">
        <f t="shared" si="4"/>
        <v>19.16</v>
      </c>
      <c r="J85" s="16">
        <f t="shared" si="5"/>
        <v>8</v>
      </c>
      <c r="K85" s="16">
        <v>35</v>
      </c>
      <c r="L85" s="16">
        <f t="shared" si="6"/>
        <v>157.95999999999998</v>
      </c>
    </row>
    <row r="86" spans="1:12" s="3" customFormat="1" ht="15" customHeight="1">
      <c r="A86" s="14">
        <f t="shared" si="7"/>
        <v>83</v>
      </c>
      <c r="B86" s="15" t="s">
        <v>193</v>
      </c>
      <c r="C86" s="15" t="s">
        <v>196</v>
      </c>
      <c r="D86" s="15" t="s">
        <v>197</v>
      </c>
      <c r="E86" s="15" t="s">
        <v>10</v>
      </c>
      <c r="F86" s="15" t="s">
        <v>0</v>
      </c>
      <c r="G86" s="15">
        <v>6</v>
      </c>
      <c r="H86" s="16">
        <f>VLOOKUP(F86,'[1]ARISTO PHARMASEUTICALS'!$C$2:$D$46,2,FALSE)</f>
        <v>23.95</v>
      </c>
      <c r="I86" s="16">
        <f t="shared" si="4"/>
        <v>28.74</v>
      </c>
      <c r="J86" s="16">
        <f t="shared" si="5"/>
        <v>12</v>
      </c>
      <c r="K86" s="16">
        <v>35</v>
      </c>
      <c r="L86" s="16">
        <f t="shared" si="6"/>
        <v>219.44</v>
      </c>
    </row>
    <row r="87" spans="1:12" s="3" customFormat="1" ht="15" customHeight="1">
      <c r="A87" s="14">
        <f t="shared" si="7"/>
        <v>84</v>
      </c>
      <c r="B87" s="15" t="s">
        <v>193</v>
      </c>
      <c r="C87" s="15" t="s">
        <v>198</v>
      </c>
      <c r="D87" s="15" t="s">
        <v>199</v>
      </c>
      <c r="E87" s="15" t="s">
        <v>10</v>
      </c>
      <c r="F87" s="15" t="s">
        <v>0</v>
      </c>
      <c r="G87" s="15">
        <v>5</v>
      </c>
      <c r="H87" s="16">
        <f>VLOOKUP(F87,'[1]ARISTO PHARMASEUTICALS'!$C$2:$D$46,2,FALSE)</f>
        <v>23.95</v>
      </c>
      <c r="I87" s="16">
        <f t="shared" si="4"/>
        <v>23.950000000000003</v>
      </c>
      <c r="J87" s="16">
        <f t="shared" si="5"/>
        <v>10</v>
      </c>
      <c r="K87" s="16">
        <v>35</v>
      </c>
      <c r="L87" s="16">
        <f t="shared" si="6"/>
        <v>188.7</v>
      </c>
    </row>
    <row r="88" spans="1:12" s="11" customFormat="1" ht="30">
      <c r="A88" s="7">
        <f t="shared" si="7"/>
        <v>85</v>
      </c>
      <c r="B88" s="8" t="s">
        <v>193</v>
      </c>
      <c r="C88" s="8" t="s">
        <v>200</v>
      </c>
      <c r="D88" s="4" t="s">
        <v>201</v>
      </c>
      <c r="E88" s="8" t="s">
        <v>10</v>
      </c>
      <c r="F88" s="8" t="s">
        <v>0</v>
      </c>
      <c r="G88" s="8">
        <v>4</v>
      </c>
      <c r="H88" s="9">
        <f>VLOOKUP(F88,'[1]ARISTO PHARMASEUTICALS'!$C$2:$D$46,2,FALSE)</f>
        <v>23.95</v>
      </c>
      <c r="I88" s="9">
        <f t="shared" si="4"/>
        <v>19.16</v>
      </c>
      <c r="J88" s="9">
        <f t="shared" si="5"/>
        <v>8</v>
      </c>
      <c r="K88" s="9">
        <v>35</v>
      </c>
      <c r="L88" s="9">
        <f t="shared" si="6"/>
        <v>157.95999999999998</v>
      </c>
    </row>
    <row r="89" spans="1:12" s="11" customFormat="1" ht="30">
      <c r="A89" s="7">
        <f t="shared" si="7"/>
        <v>86</v>
      </c>
      <c r="B89" s="8" t="s">
        <v>193</v>
      </c>
      <c r="C89" s="8" t="s">
        <v>202</v>
      </c>
      <c r="D89" s="4" t="s">
        <v>203</v>
      </c>
      <c r="E89" s="8" t="s">
        <v>10</v>
      </c>
      <c r="F89" s="8" t="s">
        <v>0</v>
      </c>
      <c r="G89" s="8">
        <v>3</v>
      </c>
      <c r="H89" s="9">
        <f>VLOOKUP(F89,'[1]ARISTO PHARMASEUTICALS'!$C$2:$D$46,2,FALSE)</f>
        <v>23.95</v>
      </c>
      <c r="I89" s="9">
        <f t="shared" si="4"/>
        <v>14.37</v>
      </c>
      <c r="J89" s="9">
        <f t="shared" si="5"/>
        <v>6</v>
      </c>
      <c r="K89" s="9">
        <v>35</v>
      </c>
      <c r="L89" s="9">
        <f t="shared" si="6"/>
        <v>127.22</v>
      </c>
    </row>
    <row r="90" spans="1:12" s="3" customFormat="1" ht="15" customHeight="1">
      <c r="A90" s="14">
        <f t="shared" si="7"/>
        <v>87</v>
      </c>
      <c r="B90" s="15" t="s">
        <v>193</v>
      </c>
      <c r="C90" s="15" t="s">
        <v>204</v>
      </c>
      <c r="D90" s="15" t="s">
        <v>205</v>
      </c>
      <c r="E90" s="15" t="s">
        <v>10</v>
      </c>
      <c r="F90" s="15" t="s">
        <v>0</v>
      </c>
      <c r="G90" s="15">
        <v>2</v>
      </c>
      <c r="H90" s="16">
        <f>VLOOKUP(F90,'[1]ARISTO PHARMASEUTICALS'!$C$2:$D$46,2,FALSE)</f>
        <v>23.95</v>
      </c>
      <c r="I90" s="16">
        <f t="shared" si="4"/>
        <v>9.58</v>
      </c>
      <c r="J90" s="16">
        <f t="shared" si="5"/>
        <v>4</v>
      </c>
      <c r="K90" s="16">
        <v>35</v>
      </c>
      <c r="L90" s="16">
        <f t="shared" si="6"/>
        <v>96.47999999999999</v>
      </c>
    </row>
    <row r="91" spans="1:12" s="3" customFormat="1" ht="15" customHeight="1">
      <c r="A91" s="14">
        <f t="shared" si="7"/>
        <v>88</v>
      </c>
      <c r="B91" s="15" t="s">
        <v>206</v>
      </c>
      <c r="C91" s="15" t="s">
        <v>207</v>
      </c>
      <c r="D91" s="15" t="s">
        <v>208</v>
      </c>
      <c r="E91" s="15" t="s">
        <v>10</v>
      </c>
      <c r="F91" s="15" t="s">
        <v>0</v>
      </c>
      <c r="G91" s="15">
        <v>1</v>
      </c>
      <c r="H91" s="16">
        <f>VLOOKUP(F91,'[1]ARISTO PHARMASEUTICALS'!$C$2:$D$46,2,FALSE)</f>
        <v>23.95</v>
      </c>
      <c r="I91" s="16">
        <f t="shared" si="4"/>
        <v>4.79</v>
      </c>
      <c r="J91" s="16">
        <f t="shared" si="5"/>
        <v>2</v>
      </c>
      <c r="K91" s="16">
        <v>35</v>
      </c>
      <c r="L91" s="16">
        <f t="shared" si="6"/>
        <v>65.739999999999995</v>
      </c>
    </row>
    <row r="92" spans="1:12" s="3" customFormat="1" ht="15" customHeight="1">
      <c r="A92" s="14">
        <f t="shared" si="7"/>
        <v>89</v>
      </c>
      <c r="B92" s="15" t="s">
        <v>206</v>
      </c>
      <c r="C92" s="15" t="s">
        <v>209</v>
      </c>
      <c r="D92" s="15" t="s">
        <v>210</v>
      </c>
      <c r="E92" s="15" t="s">
        <v>10</v>
      </c>
      <c r="F92" s="15" t="s">
        <v>0</v>
      </c>
      <c r="G92" s="15">
        <v>7</v>
      </c>
      <c r="H92" s="16">
        <f>VLOOKUP(F92,'[1]ARISTO PHARMASEUTICALS'!$C$2:$D$46,2,FALSE)</f>
        <v>23.95</v>
      </c>
      <c r="I92" s="16">
        <f t="shared" si="4"/>
        <v>33.53</v>
      </c>
      <c r="J92" s="16">
        <f t="shared" si="5"/>
        <v>14</v>
      </c>
      <c r="K92" s="16">
        <v>35</v>
      </c>
      <c r="L92" s="16">
        <f t="shared" si="6"/>
        <v>250.18</v>
      </c>
    </row>
    <row r="93" spans="1:12" s="3" customFormat="1" ht="15" customHeight="1">
      <c r="A93" s="14">
        <f t="shared" si="7"/>
        <v>90</v>
      </c>
      <c r="B93" s="15" t="s">
        <v>206</v>
      </c>
      <c r="C93" s="15" t="s">
        <v>211</v>
      </c>
      <c r="D93" s="15" t="s">
        <v>212</v>
      </c>
      <c r="E93" s="15" t="s">
        <v>10</v>
      </c>
      <c r="F93" s="15" t="s">
        <v>0</v>
      </c>
      <c r="G93" s="15">
        <v>4</v>
      </c>
      <c r="H93" s="16">
        <f>VLOOKUP(F93,'[1]ARISTO PHARMASEUTICALS'!$C$2:$D$46,2,FALSE)</f>
        <v>23.95</v>
      </c>
      <c r="I93" s="16">
        <f t="shared" si="4"/>
        <v>19.16</v>
      </c>
      <c r="J93" s="16">
        <f t="shared" si="5"/>
        <v>8</v>
      </c>
      <c r="K93" s="16">
        <v>35</v>
      </c>
      <c r="L93" s="16">
        <f t="shared" si="6"/>
        <v>157.95999999999998</v>
      </c>
    </row>
    <row r="94" spans="1:12" s="3" customFormat="1" ht="15" customHeight="1">
      <c r="A94" s="14">
        <f t="shared" si="7"/>
        <v>91</v>
      </c>
      <c r="B94" s="15" t="s">
        <v>206</v>
      </c>
      <c r="C94" s="15" t="s">
        <v>213</v>
      </c>
      <c r="D94" s="15" t="s">
        <v>214</v>
      </c>
      <c r="E94" s="15" t="s">
        <v>10</v>
      </c>
      <c r="F94" s="15" t="s">
        <v>0</v>
      </c>
      <c r="G94" s="15">
        <v>2</v>
      </c>
      <c r="H94" s="16">
        <f>VLOOKUP(F94,'[1]ARISTO PHARMASEUTICALS'!$C$2:$D$46,2,FALSE)</f>
        <v>23.95</v>
      </c>
      <c r="I94" s="16">
        <f t="shared" si="4"/>
        <v>9.58</v>
      </c>
      <c r="J94" s="16">
        <f t="shared" si="5"/>
        <v>4</v>
      </c>
      <c r="K94" s="16">
        <v>35</v>
      </c>
      <c r="L94" s="16">
        <f t="shared" si="6"/>
        <v>96.47999999999999</v>
      </c>
    </row>
    <row r="95" spans="1:12" s="3" customFormat="1" ht="15" customHeight="1">
      <c r="A95" s="14">
        <f t="shared" si="7"/>
        <v>92</v>
      </c>
      <c r="B95" s="15" t="s">
        <v>206</v>
      </c>
      <c r="C95" s="15" t="s">
        <v>215</v>
      </c>
      <c r="D95" s="15" t="s">
        <v>216</v>
      </c>
      <c r="E95" s="15" t="s">
        <v>10</v>
      </c>
      <c r="F95" s="15" t="s">
        <v>0</v>
      </c>
      <c r="G95" s="15">
        <v>1</v>
      </c>
      <c r="H95" s="16">
        <f>VLOOKUP(F95,'[1]ARISTO PHARMASEUTICALS'!$C$2:$D$46,2,FALSE)</f>
        <v>23.95</v>
      </c>
      <c r="I95" s="16">
        <f t="shared" si="4"/>
        <v>4.79</v>
      </c>
      <c r="J95" s="16">
        <f t="shared" si="5"/>
        <v>2</v>
      </c>
      <c r="K95" s="16">
        <v>35</v>
      </c>
      <c r="L95" s="16">
        <f t="shared" si="6"/>
        <v>65.739999999999995</v>
      </c>
    </row>
    <row r="96" spans="1:12" s="3" customFormat="1" ht="15" customHeight="1">
      <c r="A96" s="14">
        <f t="shared" si="7"/>
        <v>93</v>
      </c>
      <c r="B96" s="15" t="s">
        <v>206</v>
      </c>
      <c r="C96" s="15" t="s">
        <v>217</v>
      </c>
      <c r="D96" s="15" t="s">
        <v>218</v>
      </c>
      <c r="E96" s="15" t="s">
        <v>10</v>
      </c>
      <c r="F96" s="15" t="s">
        <v>1</v>
      </c>
      <c r="G96" s="15">
        <v>8</v>
      </c>
      <c r="H96" s="16">
        <f>VLOOKUP(F96,'[1]ARISTO PHARMASEUTICALS'!$C$2:$D$46,2,FALSE)</f>
        <v>35.119999999999997</v>
      </c>
      <c r="I96" s="16">
        <f t="shared" si="4"/>
        <v>56.192</v>
      </c>
      <c r="J96" s="16">
        <f t="shared" si="5"/>
        <v>16</v>
      </c>
      <c r="K96" s="16">
        <v>35</v>
      </c>
      <c r="L96" s="16">
        <f t="shared" si="6"/>
        <v>388.15199999999999</v>
      </c>
    </row>
    <row r="97" spans="1:12" s="3" customFormat="1" ht="15" customHeight="1">
      <c r="A97" s="14">
        <f t="shared" si="7"/>
        <v>94</v>
      </c>
      <c r="B97" s="15" t="s">
        <v>219</v>
      </c>
      <c r="C97" s="15" t="s">
        <v>220</v>
      </c>
      <c r="D97" s="15" t="s">
        <v>221</v>
      </c>
      <c r="E97" s="15" t="s">
        <v>10</v>
      </c>
      <c r="F97" s="15" t="s">
        <v>0</v>
      </c>
      <c r="G97" s="15">
        <v>13</v>
      </c>
      <c r="H97" s="16">
        <f>VLOOKUP(F97,'[1]ARISTO PHARMASEUTICALS'!$C$2:$D$46,2,FALSE)</f>
        <v>23.95</v>
      </c>
      <c r="I97" s="16">
        <f t="shared" si="4"/>
        <v>62.269999999999996</v>
      </c>
      <c r="J97" s="16">
        <f t="shared" si="5"/>
        <v>26</v>
      </c>
      <c r="K97" s="16">
        <v>35</v>
      </c>
      <c r="L97" s="16">
        <f t="shared" si="6"/>
        <v>434.61999999999995</v>
      </c>
    </row>
    <row r="98" spans="1:12" s="3" customFormat="1" ht="15" customHeight="1">
      <c r="A98" s="14">
        <f t="shared" si="7"/>
        <v>95</v>
      </c>
      <c r="B98" s="15" t="s">
        <v>219</v>
      </c>
      <c r="C98" s="15" t="s">
        <v>222</v>
      </c>
      <c r="D98" s="15" t="s">
        <v>223</v>
      </c>
      <c r="E98" s="15" t="s">
        <v>10</v>
      </c>
      <c r="F98" s="15" t="s">
        <v>0</v>
      </c>
      <c r="G98" s="15">
        <v>2</v>
      </c>
      <c r="H98" s="16">
        <f>VLOOKUP(F98,'[1]ARISTO PHARMASEUTICALS'!$C$2:$D$46,2,FALSE)</f>
        <v>23.95</v>
      </c>
      <c r="I98" s="16">
        <f t="shared" si="4"/>
        <v>9.58</v>
      </c>
      <c r="J98" s="16">
        <f t="shared" si="5"/>
        <v>4</v>
      </c>
      <c r="K98" s="16">
        <v>35</v>
      </c>
      <c r="L98" s="16">
        <f t="shared" si="6"/>
        <v>96.47999999999999</v>
      </c>
    </row>
    <row r="99" spans="1:12" s="3" customFormat="1" ht="15" customHeight="1">
      <c r="A99" s="14">
        <f t="shared" si="7"/>
        <v>96</v>
      </c>
      <c r="B99" s="15" t="s">
        <v>219</v>
      </c>
      <c r="C99" s="15" t="s">
        <v>224</v>
      </c>
      <c r="D99" s="15" t="s">
        <v>225</v>
      </c>
      <c r="E99" s="15" t="s">
        <v>10</v>
      </c>
      <c r="F99" s="15" t="s">
        <v>0</v>
      </c>
      <c r="G99" s="15">
        <v>5</v>
      </c>
      <c r="H99" s="16">
        <f>VLOOKUP(F99,'[1]ARISTO PHARMASEUTICALS'!$C$2:$D$46,2,FALSE)</f>
        <v>23.95</v>
      </c>
      <c r="I99" s="16">
        <f t="shared" si="4"/>
        <v>23.950000000000003</v>
      </c>
      <c r="J99" s="16">
        <f t="shared" si="5"/>
        <v>10</v>
      </c>
      <c r="K99" s="16">
        <v>35</v>
      </c>
      <c r="L99" s="16">
        <f t="shared" si="6"/>
        <v>188.7</v>
      </c>
    </row>
    <row r="100" spans="1:12" s="3" customFormat="1" ht="15" customHeight="1">
      <c r="A100" s="14">
        <f t="shared" si="7"/>
        <v>97</v>
      </c>
      <c r="B100" s="15" t="s">
        <v>219</v>
      </c>
      <c r="C100" s="15" t="s">
        <v>226</v>
      </c>
      <c r="D100" s="15" t="s">
        <v>227</v>
      </c>
      <c r="E100" s="15" t="s">
        <v>10</v>
      </c>
      <c r="F100" s="15" t="s">
        <v>0</v>
      </c>
      <c r="G100" s="15">
        <v>3</v>
      </c>
      <c r="H100" s="16">
        <f>VLOOKUP(F100,'[1]ARISTO PHARMASEUTICALS'!$C$2:$D$46,2,FALSE)</f>
        <v>23.95</v>
      </c>
      <c r="I100" s="16">
        <f t="shared" si="4"/>
        <v>14.37</v>
      </c>
      <c r="J100" s="16">
        <f t="shared" si="5"/>
        <v>6</v>
      </c>
      <c r="K100" s="16">
        <v>35</v>
      </c>
      <c r="L100" s="16">
        <f t="shared" si="6"/>
        <v>127.22</v>
      </c>
    </row>
    <row r="101" spans="1:12" s="3" customFormat="1" ht="15" customHeight="1">
      <c r="A101" s="14">
        <f t="shared" si="7"/>
        <v>98</v>
      </c>
      <c r="B101" s="15" t="s">
        <v>219</v>
      </c>
      <c r="C101" s="15" t="s">
        <v>228</v>
      </c>
      <c r="D101" s="15" t="s">
        <v>229</v>
      </c>
      <c r="E101" s="15" t="s">
        <v>10</v>
      </c>
      <c r="F101" s="15" t="s">
        <v>0</v>
      </c>
      <c r="G101" s="15">
        <v>3</v>
      </c>
      <c r="H101" s="16">
        <f>VLOOKUP(F101,'[1]ARISTO PHARMASEUTICALS'!$C$2:$D$46,2,FALSE)</f>
        <v>23.95</v>
      </c>
      <c r="I101" s="16">
        <f t="shared" si="4"/>
        <v>14.37</v>
      </c>
      <c r="J101" s="16">
        <f t="shared" si="5"/>
        <v>6</v>
      </c>
      <c r="K101" s="16">
        <v>35</v>
      </c>
      <c r="L101" s="16">
        <f t="shared" si="6"/>
        <v>127.22</v>
      </c>
    </row>
    <row r="102" spans="1:12" s="3" customFormat="1" ht="15" customHeight="1">
      <c r="A102" s="14">
        <f t="shared" si="7"/>
        <v>99</v>
      </c>
      <c r="B102" s="15" t="s">
        <v>219</v>
      </c>
      <c r="C102" s="15" t="s">
        <v>230</v>
      </c>
      <c r="D102" s="15" t="s">
        <v>231</v>
      </c>
      <c r="E102" s="15" t="s">
        <v>10</v>
      </c>
      <c r="F102" s="15" t="s">
        <v>0</v>
      </c>
      <c r="G102" s="15">
        <v>2</v>
      </c>
      <c r="H102" s="16">
        <f>VLOOKUP(F102,'[1]ARISTO PHARMASEUTICALS'!$C$2:$D$46,2,FALSE)</f>
        <v>23.95</v>
      </c>
      <c r="I102" s="16">
        <f t="shared" si="4"/>
        <v>9.58</v>
      </c>
      <c r="J102" s="16">
        <f t="shared" si="5"/>
        <v>4</v>
      </c>
      <c r="K102" s="16">
        <v>35</v>
      </c>
      <c r="L102" s="16">
        <f t="shared" si="6"/>
        <v>96.47999999999999</v>
      </c>
    </row>
    <row r="103" spans="1:12" s="3" customFormat="1" ht="15" customHeight="1">
      <c r="A103" s="14">
        <f t="shared" si="7"/>
        <v>100</v>
      </c>
      <c r="B103" s="15" t="s">
        <v>219</v>
      </c>
      <c r="C103" s="15" t="s">
        <v>232</v>
      </c>
      <c r="D103" s="15" t="s">
        <v>233</v>
      </c>
      <c r="E103" s="15" t="s">
        <v>10</v>
      </c>
      <c r="F103" s="15" t="s">
        <v>0</v>
      </c>
      <c r="G103" s="15">
        <v>1</v>
      </c>
      <c r="H103" s="16">
        <f>VLOOKUP(F103,'[1]ARISTO PHARMASEUTICALS'!$C$2:$D$46,2,FALSE)</f>
        <v>23.95</v>
      </c>
      <c r="I103" s="16">
        <f t="shared" si="4"/>
        <v>4.79</v>
      </c>
      <c r="J103" s="16">
        <f t="shared" si="5"/>
        <v>2</v>
      </c>
      <c r="K103" s="16">
        <v>35</v>
      </c>
      <c r="L103" s="16">
        <f t="shared" si="6"/>
        <v>65.739999999999995</v>
      </c>
    </row>
    <row r="104" spans="1:12" s="3" customFormat="1" ht="15" customHeight="1">
      <c r="A104" s="14">
        <f t="shared" si="7"/>
        <v>101</v>
      </c>
      <c r="B104" s="15" t="s">
        <v>219</v>
      </c>
      <c r="C104" s="15" t="s">
        <v>234</v>
      </c>
      <c r="D104" s="15" t="s">
        <v>235</v>
      </c>
      <c r="E104" s="15" t="s">
        <v>10</v>
      </c>
      <c r="F104" s="15" t="s">
        <v>0</v>
      </c>
      <c r="G104" s="15">
        <v>6</v>
      </c>
      <c r="H104" s="16">
        <f>VLOOKUP(F104,'[1]ARISTO PHARMASEUTICALS'!$C$2:$D$46,2,FALSE)</f>
        <v>23.95</v>
      </c>
      <c r="I104" s="16">
        <f t="shared" si="4"/>
        <v>28.74</v>
      </c>
      <c r="J104" s="16">
        <f t="shared" si="5"/>
        <v>12</v>
      </c>
      <c r="K104" s="16">
        <v>35</v>
      </c>
      <c r="L104" s="16">
        <f t="shared" si="6"/>
        <v>219.44</v>
      </c>
    </row>
    <row r="105" spans="1:12" s="3" customFormat="1" ht="15" customHeight="1">
      <c r="A105" s="14">
        <f t="shared" si="7"/>
        <v>102</v>
      </c>
      <c r="B105" s="15" t="s">
        <v>219</v>
      </c>
      <c r="C105" s="15" t="s">
        <v>236</v>
      </c>
      <c r="D105" s="15" t="s">
        <v>237</v>
      </c>
      <c r="E105" s="15" t="s">
        <v>10</v>
      </c>
      <c r="F105" s="15" t="s">
        <v>0</v>
      </c>
      <c r="G105" s="15">
        <v>5</v>
      </c>
      <c r="H105" s="16">
        <f>VLOOKUP(F105,'[1]ARISTO PHARMASEUTICALS'!$C$2:$D$46,2,FALSE)</f>
        <v>23.95</v>
      </c>
      <c r="I105" s="16">
        <f t="shared" si="4"/>
        <v>23.950000000000003</v>
      </c>
      <c r="J105" s="16">
        <f t="shared" si="5"/>
        <v>10</v>
      </c>
      <c r="K105" s="16">
        <v>35</v>
      </c>
      <c r="L105" s="16">
        <f t="shared" si="6"/>
        <v>188.7</v>
      </c>
    </row>
    <row r="106" spans="1:12" s="3" customFormat="1" ht="15" customHeight="1">
      <c r="A106" s="14">
        <f t="shared" si="7"/>
        <v>103</v>
      </c>
      <c r="B106" s="15" t="s">
        <v>219</v>
      </c>
      <c r="C106" s="15" t="s">
        <v>238</v>
      </c>
      <c r="D106" s="15" t="s">
        <v>239</v>
      </c>
      <c r="E106" s="15" t="s">
        <v>10</v>
      </c>
      <c r="F106" s="15" t="s">
        <v>0</v>
      </c>
      <c r="G106" s="15">
        <v>2</v>
      </c>
      <c r="H106" s="16">
        <f>VLOOKUP(F106,'[1]ARISTO PHARMASEUTICALS'!$C$2:$D$46,2,FALSE)</f>
        <v>23.95</v>
      </c>
      <c r="I106" s="16">
        <f t="shared" si="4"/>
        <v>9.58</v>
      </c>
      <c r="J106" s="16">
        <f t="shared" si="5"/>
        <v>4</v>
      </c>
      <c r="K106" s="16">
        <v>35</v>
      </c>
      <c r="L106" s="16">
        <f t="shared" si="6"/>
        <v>96.47999999999999</v>
      </c>
    </row>
    <row r="107" spans="1:12" s="3" customFormat="1" ht="15" customHeight="1">
      <c r="A107" s="14">
        <f t="shared" si="7"/>
        <v>104</v>
      </c>
      <c r="B107" s="15" t="s">
        <v>219</v>
      </c>
      <c r="C107" s="15" t="s">
        <v>240</v>
      </c>
      <c r="D107" s="15" t="s">
        <v>241</v>
      </c>
      <c r="E107" s="15" t="s">
        <v>10</v>
      </c>
      <c r="F107" s="15" t="s">
        <v>0</v>
      </c>
      <c r="G107" s="15">
        <v>1</v>
      </c>
      <c r="H107" s="16">
        <f>VLOOKUP(F107,'[1]ARISTO PHARMASEUTICALS'!$C$2:$D$46,2,FALSE)</f>
        <v>23.95</v>
      </c>
      <c r="I107" s="16">
        <f t="shared" si="4"/>
        <v>4.79</v>
      </c>
      <c r="J107" s="16">
        <f t="shared" si="5"/>
        <v>2</v>
      </c>
      <c r="K107" s="16">
        <v>35</v>
      </c>
      <c r="L107" s="16">
        <f t="shared" si="6"/>
        <v>65.739999999999995</v>
      </c>
    </row>
    <row r="108" spans="1:12" ht="15" customHeight="1">
      <c r="A108" s="14">
        <f t="shared" si="7"/>
        <v>105</v>
      </c>
      <c r="B108" s="15" t="s">
        <v>219</v>
      </c>
      <c r="C108" s="15" t="s">
        <v>242</v>
      </c>
      <c r="D108" s="15" t="s">
        <v>243</v>
      </c>
      <c r="E108" s="15" t="s">
        <v>10</v>
      </c>
      <c r="F108" s="15" t="s">
        <v>0</v>
      </c>
      <c r="G108" s="15">
        <v>10</v>
      </c>
      <c r="H108" s="16">
        <f>VLOOKUP(F108,'[1]ARISTO PHARMASEUTICALS'!$C$2:$D$46,2,FALSE)</f>
        <v>23.95</v>
      </c>
      <c r="I108" s="16">
        <f t="shared" si="4"/>
        <v>47.900000000000006</v>
      </c>
      <c r="J108" s="16">
        <f t="shared" si="5"/>
        <v>20</v>
      </c>
      <c r="K108" s="16">
        <v>35</v>
      </c>
      <c r="L108" s="16">
        <f t="shared" si="6"/>
        <v>342.4</v>
      </c>
    </row>
    <row r="109" spans="1:12" ht="15" customHeight="1">
      <c r="A109" s="14">
        <f t="shared" si="7"/>
        <v>106</v>
      </c>
      <c r="B109" s="15" t="s">
        <v>219</v>
      </c>
      <c r="C109" s="15" t="s">
        <v>244</v>
      </c>
      <c r="D109" s="15" t="s">
        <v>245</v>
      </c>
      <c r="E109" s="15" t="s">
        <v>10</v>
      </c>
      <c r="F109" s="15" t="s">
        <v>0</v>
      </c>
      <c r="G109" s="15">
        <v>6</v>
      </c>
      <c r="H109" s="16">
        <f>VLOOKUP(F109,'[1]ARISTO PHARMASEUTICALS'!$C$2:$D$46,2,FALSE)</f>
        <v>23.95</v>
      </c>
      <c r="I109" s="16">
        <f t="shared" si="4"/>
        <v>28.74</v>
      </c>
      <c r="J109" s="16">
        <f t="shared" si="5"/>
        <v>12</v>
      </c>
      <c r="K109" s="16">
        <v>35</v>
      </c>
      <c r="L109" s="16">
        <f t="shared" si="6"/>
        <v>219.44</v>
      </c>
    </row>
    <row r="110" spans="1:12" ht="15" customHeight="1">
      <c r="A110" s="14">
        <f t="shared" si="7"/>
        <v>107</v>
      </c>
      <c r="B110" s="15" t="s">
        <v>219</v>
      </c>
      <c r="C110" s="15" t="s">
        <v>246</v>
      </c>
      <c r="D110" s="15" t="s">
        <v>247</v>
      </c>
      <c r="E110" s="15" t="s">
        <v>10</v>
      </c>
      <c r="F110" s="15" t="s">
        <v>0</v>
      </c>
      <c r="G110" s="15">
        <v>2</v>
      </c>
      <c r="H110" s="16">
        <f>VLOOKUP(F110,'[1]ARISTO PHARMASEUTICALS'!$C$2:$D$46,2,FALSE)</f>
        <v>23.95</v>
      </c>
      <c r="I110" s="16">
        <f t="shared" si="4"/>
        <v>9.58</v>
      </c>
      <c r="J110" s="16">
        <f t="shared" si="5"/>
        <v>4</v>
      </c>
      <c r="K110" s="16">
        <v>35</v>
      </c>
      <c r="L110" s="16">
        <f t="shared" si="6"/>
        <v>96.47999999999999</v>
      </c>
    </row>
    <row r="111" spans="1:12" ht="15" customHeight="1">
      <c r="A111" s="14">
        <f t="shared" si="7"/>
        <v>108</v>
      </c>
      <c r="B111" s="15" t="s">
        <v>219</v>
      </c>
      <c r="C111" s="15" t="s">
        <v>248</v>
      </c>
      <c r="D111" s="15" t="s">
        <v>249</v>
      </c>
      <c r="E111" s="15" t="s">
        <v>10</v>
      </c>
      <c r="F111" s="15" t="s">
        <v>0</v>
      </c>
      <c r="G111" s="15">
        <v>2</v>
      </c>
      <c r="H111" s="16">
        <f>VLOOKUP(F111,'[1]ARISTO PHARMASEUTICALS'!$C$2:$D$46,2,FALSE)</f>
        <v>23.95</v>
      </c>
      <c r="I111" s="16">
        <f t="shared" si="4"/>
        <v>9.58</v>
      </c>
      <c r="J111" s="16">
        <f t="shared" si="5"/>
        <v>4</v>
      </c>
      <c r="K111" s="16">
        <v>35</v>
      </c>
      <c r="L111" s="16">
        <f t="shared" si="6"/>
        <v>96.47999999999999</v>
      </c>
    </row>
    <row r="112" spans="1:12" ht="15" customHeight="1">
      <c r="A112" s="14">
        <f t="shared" si="7"/>
        <v>109</v>
      </c>
      <c r="B112" s="15" t="s">
        <v>219</v>
      </c>
      <c r="C112" s="15" t="s">
        <v>250</v>
      </c>
      <c r="D112" s="15" t="s">
        <v>251</v>
      </c>
      <c r="E112" s="15" t="s">
        <v>10</v>
      </c>
      <c r="F112" s="15" t="s">
        <v>4</v>
      </c>
      <c r="G112" s="15">
        <v>2</v>
      </c>
      <c r="H112" s="16">
        <f>VLOOKUP(F112,'[1]ARISTO PHARMASEUTICALS'!$C$2:$D$46,2,FALSE)</f>
        <v>30.74</v>
      </c>
      <c r="I112" s="16">
        <f t="shared" si="4"/>
        <v>12.295999999999999</v>
      </c>
      <c r="J112" s="16">
        <f t="shared" si="5"/>
        <v>4</v>
      </c>
      <c r="K112" s="16">
        <v>35</v>
      </c>
      <c r="L112" s="16">
        <f t="shared" si="6"/>
        <v>112.776</v>
      </c>
    </row>
    <row r="113" spans="1:12" ht="15" customHeight="1">
      <c r="A113" s="14">
        <f t="shared" si="7"/>
        <v>110</v>
      </c>
      <c r="B113" s="15" t="s">
        <v>219</v>
      </c>
      <c r="C113" s="15" t="s">
        <v>252</v>
      </c>
      <c r="D113" s="15" t="s">
        <v>253</v>
      </c>
      <c r="E113" s="15" t="s">
        <v>10</v>
      </c>
      <c r="F113" s="15" t="s">
        <v>4</v>
      </c>
      <c r="G113" s="15">
        <v>1</v>
      </c>
      <c r="H113" s="16">
        <f>VLOOKUP(F113,'[1]ARISTO PHARMASEUTICALS'!$C$2:$D$46,2,FALSE)</f>
        <v>30.74</v>
      </c>
      <c r="I113" s="16">
        <f t="shared" si="4"/>
        <v>6.1479999999999997</v>
      </c>
      <c r="J113" s="16">
        <f t="shared" si="5"/>
        <v>2</v>
      </c>
      <c r="K113" s="16">
        <v>35</v>
      </c>
      <c r="L113" s="16">
        <f t="shared" si="6"/>
        <v>73.888000000000005</v>
      </c>
    </row>
    <row r="114" spans="1:12" ht="15" customHeight="1">
      <c r="A114" s="14">
        <f t="shared" si="7"/>
        <v>111</v>
      </c>
      <c r="B114" s="15" t="s">
        <v>219</v>
      </c>
      <c r="C114" s="15" t="s">
        <v>254</v>
      </c>
      <c r="D114" s="15" t="s">
        <v>255</v>
      </c>
      <c r="E114" s="15" t="s">
        <v>10</v>
      </c>
      <c r="F114" s="15" t="s">
        <v>4</v>
      </c>
      <c r="G114" s="15">
        <v>10</v>
      </c>
      <c r="H114" s="16">
        <f>VLOOKUP(F114,'[1]ARISTO PHARMASEUTICALS'!$C$2:$D$46,2,FALSE)</f>
        <v>30.74</v>
      </c>
      <c r="I114" s="16">
        <f t="shared" si="4"/>
        <v>61.48</v>
      </c>
      <c r="J114" s="16">
        <f t="shared" si="5"/>
        <v>20</v>
      </c>
      <c r="K114" s="16">
        <v>35</v>
      </c>
      <c r="L114" s="16">
        <f t="shared" si="6"/>
        <v>423.88</v>
      </c>
    </row>
    <row r="115" spans="1:12" ht="15" customHeight="1">
      <c r="A115" s="14">
        <f t="shared" si="7"/>
        <v>112</v>
      </c>
      <c r="B115" s="15" t="s">
        <v>256</v>
      </c>
      <c r="C115" s="15" t="s">
        <v>257</v>
      </c>
      <c r="D115" s="15" t="s">
        <v>258</v>
      </c>
      <c r="E115" s="15" t="s">
        <v>10</v>
      </c>
      <c r="F115" s="15" t="s">
        <v>2</v>
      </c>
      <c r="G115" s="15">
        <v>2</v>
      </c>
      <c r="H115" s="16">
        <f>VLOOKUP(F115,'[1]ARISTO PHARMASEUTICALS'!$C$2:$D$46,2,FALSE)</f>
        <v>46.57</v>
      </c>
      <c r="I115" s="16">
        <f t="shared" si="4"/>
        <v>18.628</v>
      </c>
      <c r="J115" s="16">
        <f t="shared" si="5"/>
        <v>4</v>
      </c>
      <c r="K115" s="16">
        <v>35</v>
      </c>
      <c r="L115" s="16">
        <f t="shared" si="6"/>
        <v>150.768</v>
      </c>
    </row>
    <row r="116" spans="1:12" ht="15" customHeight="1">
      <c r="A116" s="14">
        <f t="shared" si="7"/>
        <v>113</v>
      </c>
      <c r="B116" s="15" t="s">
        <v>256</v>
      </c>
      <c r="C116" s="15" t="s">
        <v>259</v>
      </c>
      <c r="D116" s="15" t="s">
        <v>260</v>
      </c>
      <c r="E116" s="15" t="s">
        <v>10</v>
      </c>
      <c r="F116" s="15" t="s">
        <v>2</v>
      </c>
      <c r="G116" s="15">
        <v>3</v>
      </c>
      <c r="H116" s="16">
        <f>VLOOKUP(F116,'[1]ARISTO PHARMASEUTICALS'!$C$2:$D$46,2,FALSE)</f>
        <v>46.57</v>
      </c>
      <c r="I116" s="16">
        <f t="shared" si="4"/>
        <v>27.942000000000004</v>
      </c>
      <c r="J116" s="16">
        <f t="shared" si="5"/>
        <v>6</v>
      </c>
      <c r="K116" s="16">
        <v>35</v>
      </c>
      <c r="L116" s="16">
        <f t="shared" si="6"/>
        <v>208.65200000000002</v>
      </c>
    </row>
    <row r="117" spans="1:12" ht="15" customHeight="1">
      <c r="A117" s="14">
        <f t="shared" si="7"/>
        <v>114</v>
      </c>
      <c r="B117" s="15" t="s">
        <v>256</v>
      </c>
      <c r="C117" s="15" t="s">
        <v>261</v>
      </c>
      <c r="D117" s="15" t="s">
        <v>262</v>
      </c>
      <c r="E117" s="15" t="s">
        <v>10</v>
      </c>
      <c r="F117" s="15" t="s">
        <v>2</v>
      </c>
      <c r="G117" s="15">
        <v>7</v>
      </c>
      <c r="H117" s="16">
        <f>VLOOKUP(F117,'[1]ARISTO PHARMASEUTICALS'!$C$2:$D$46,2,FALSE)</f>
        <v>46.57</v>
      </c>
      <c r="I117" s="16">
        <f t="shared" si="4"/>
        <v>65.198000000000008</v>
      </c>
      <c r="J117" s="16">
        <f t="shared" si="5"/>
        <v>14</v>
      </c>
      <c r="K117" s="16">
        <v>35</v>
      </c>
      <c r="L117" s="16">
        <f t="shared" si="6"/>
        <v>440.18799999999999</v>
      </c>
    </row>
    <row r="118" spans="1:12" ht="15" customHeight="1">
      <c r="A118" s="14">
        <f t="shared" si="7"/>
        <v>115</v>
      </c>
      <c r="B118" s="15" t="s">
        <v>256</v>
      </c>
      <c r="C118" s="15" t="s">
        <v>263</v>
      </c>
      <c r="D118" s="15" t="s">
        <v>264</v>
      </c>
      <c r="E118" s="15" t="s">
        <v>10</v>
      </c>
      <c r="F118" s="15" t="s">
        <v>2</v>
      </c>
      <c r="G118" s="15">
        <v>1</v>
      </c>
      <c r="H118" s="16">
        <f>VLOOKUP(F118,'[1]ARISTO PHARMASEUTICALS'!$C$2:$D$46,2,FALSE)</f>
        <v>46.57</v>
      </c>
      <c r="I118" s="16">
        <f t="shared" si="4"/>
        <v>9.3140000000000001</v>
      </c>
      <c r="J118" s="16">
        <f t="shared" si="5"/>
        <v>2</v>
      </c>
      <c r="K118" s="16">
        <v>35</v>
      </c>
      <c r="L118" s="16">
        <f t="shared" si="6"/>
        <v>92.884</v>
      </c>
    </row>
    <row r="119" spans="1:12" ht="15" customHeight="1">
      <c r="A119" s="14">
        <f t="shared" si="7"/>
        <v>116</v>
      </c>
      <c r="B119" s="15" t="s">
        <v>256</v>
      </c>
      <c r="C119" s="15" t="s">
        <v>265</v>
      </c>
      <c r="D119" s="15" t="s">
        <v>266</v>
      </c>
      <c r="E119" s="15" t="s">
        <v>10</v>
      </c>
      <c r="F119" s="15" t="s">
        <v>2</v>
      </c>
      <c r="G119" s="15">
        <v>1</v>
      </c>
      <c r="H119" s="16">
        <f>VLOOKUP(F119,'[1]ARISTO PHARMASEUTICALS'!$C$2:$D$46,2,FALSE)</f>
        <v>46.57</v>
      </c>
      <c r="I119" s="16">
        <f t="shared" si="4"/>
        <v>9.3140000000000001</v>
      </c>
      <c r="J119" s="16">
        <f t="shared" si="5"/>
        <v>2</v>
      </c>
      <c r="K119" s="16">
        <v>35</v>
      </c>
      <c r="L119" s="16">
        <f t="shared" si="6"/>
        <v>92.884</v>
      </c>
    </row>
    <row r="120" spans="1:12" ht="15" customHeight="1">
      <c r="A120" s="14">
        <f t="shared" si="7"/>
        <v>117</v>
      </c>
      <c r="B120" s="15" t="s">
        <v>256</v>
      </c>
      <c r="C120" s="15" t="s">
        <v>267</v>
      </c>
      <c r="D120" s="15" t="s">
        <v>268</v>
      </c>
      <c r="E120" s="15" t="s">
        <v>10</v>
      </c>
      <c r="F120" s="15" t="s">
        <v>0</v>
      </c>
      <c r="G120" s="15">
        <v>4</v>
      </c>
      <c r="H120" s="16">
        <f>VLOOKUP(F120,'[1]ARISTO PHARMASEUTICALS'!$C$2:$D$46,2,FALSE)</f>
        <v>23.95</v>
      </c>
      <c r="I120" s="16">
        <f t="shared" si="4"/>
        <v>19.16</v>
      </c>
      <c r="J120" s="16">
        <f t="shared" si="5"/>
        <v>8</v>
      </c>
      <c r="K120" s="16">
        <v>35</v>
      </c>
      <c r="L120" s="16">
        <f t="shared" si="6"/>
        <v>157.95999999999998</v>
      </c>
    </row>
    <row r="121" spans="1:12" ht="15" customHeight="1">
      <c r="A121" s="14">
        <f t="shared" si="7"/>
        <v>118</v>
      </c>
      <c r="B121" s="15" t="s">
        <v>269</v>
      </c>
      <c r="C121" s="15" t="s">
        <v>270</v>
      </c>
      <c r="D121" s="15" t="s">
        <v>271</v>
      </c>
      <c r="E121" s="15" t="s">
        <v>10</v>
      </c>
      <c r="F121" s="15" t="s">
        <v>3</v>
      </c>
      <c r="G121" s="15">
        <v>5</v>
      </c>
      <c r="H121" s="16">
        <f>VLOOKUP(F121,'[1]ARISTO PHARMASEUTICALS'!$C$2:$D$46,2,FALSE)</f>
        <v>23.95</v>
      </c>
      <c r="I121" s="16">
        <f t="shared" si="4"/>
        <v>23.950000000000003</v>
      </c>
      <c r="J121" s="16">
        <f t="shared" si="5"/>
        <v>10</v>
      </c>
      <c r="K121" s="16">
        <v>35</v>
      </c>
      <c r="L121" s="16">
        <f t="shared" si="6"/>
        <v>188.7</v>
      </c>
    </row>
    <row r="122" spans="1:12" ht="15" customHeight="1">
      <c r="A122" s="14">
        <f t="shared" si="7"/>
        <v>119</v>
      </c>
      <c r="B122" s="15" t="s">
        <v>269</v>
      </c>
      <c r="C122" s="15" t="s">
        <v>272</v>
      </c>
      <c r="D122" s="15" t="s">
        <v>273</v>
      </c>
      <c r="E122" s="15" t="s">
        <v>10</v>
      </c>
      <c r="F122" s="15" t="s">
        <v>3</v>
      </c>
      <c r="G122" s="15">
        <v>6</v>
      </c>
      <c r="H122" s="16">
        <f>VLOOKUP(F122,'[1]ARISTO PHARMASEUTICALS'!$C$2:$D$46,2,FALSE)</f>
        <v>23.95</v>
      </c>
      <c r="I122" s="16">
        <f t="shared" si="4"/>
        <v>28.74</v>
      </c>
      <c r="J122" s="16">
        <f t="shared" si="5"/>
        <v>12</v>
      </c>
      <c r="K122" s="16">
        <v>35</v>
      </c>
      <c r="L122" s="16">
        <f t="shared" si="6"/>
        <v>219.44</v>
      </c>
    </row>
    <row r="123" spans="1:12" ht="15" customHeight="1">
      <c r="A123" s="14">
        <f t="shared" si="7"/>
        <v>120</v>
      </c>
      <c r="B123" s="15" t="s">
        <v>269</v>
      </c>
      <c r="C123" s="15" t="s">
        <v>274</v>
      </c>
      <c r="D123" s="15" t="s">
        <v>275</v>
      </c>
      <c r="E123" s="15" t="s">
        <v>10</v>
      </c>
      <c r="F123" s="15" t="s">
        <v>3</v>
      </c>
      <c r="G123" s="15">
        <v>5</v>
      </c>
      <c r="H123" s="16">
        <f>VLOOKUP(F123,'[1]ARISTO PHARMASEUTICALS'!$C$2:$D$46,2,FALSE)</f>
        <v>23.95</v>
      </c>
      <c r="I123" s="16">
        <f t="shared" si="4"/>
        <v>23.950000000000003</v>
      </c>
      <c r="J123" s="16">
        <f t="shared" si="5"/>
        <v>10</v>
      </c>
      <c r="K123" s="16">
        <v>35</v>
      </c>
      <c r="L123" s="16">
        <f t="shared" si="6"/>
        <v>188.7</v>
      </c>
    </row>
    <row r="124" spans="1:12" ht="15" customHeight="1">
      <c r="A124" s="14">
        <f t="shared" si="7"/>
        <v>121</v>
      </c>
      <c r="B124" s="15" t="s">
        <v>269</v>
      </c>
      <c r="C124" s="15" t="s">
        <v>276</v>
      </c>
      <c r="D124" s="15" t="s">
        <v>277</v>
      </c>
      <c r="E124" s="15" t="s">
        <v>10</v>
      </c>
      <c r="F124" s="15" t="s">
        <v>3</v>
      </c>
      <c r="G124" s="15">
        <v>7</v>
      </c>
      <c r="H124" s="16">
        <f>VLOOKUP(F124,'[1]ARISTO PHARMASEUTICALS'!$C$2:$D$46,2,FALSE)</f>
        <v>23.95</v>
      </c>
      <c r="I124" s="16">
        <f t="shared" si="4"/>
        <v>33.53</v>
      </c>
      <c r="J124" s="16">
        <f t="shared" si="5"/>
        <v>14</v>
      </c>
      <c r="K124" s="16">
        <v>35</v>
      </c>
      <c r="L124" s="16">
        <f t="shared" si="6"/>
        <v>250.18</v>
      </c>
    </row>
    <row r="125" spans="1:12" ht="15" customHeight="1">
      <c r="A125" s="14">
        <f t="shared" si="7"/>
        <v>122</v>
      </c>
      <c r="B125" s="15" t="s">
        <v>269</v>
      </c>
      <c r="C125" s="15" t="s">
        <v>278</v>
      </c>
      <c r="D125" s="15" t="s">
        <v>279</v>
      </c>
      <c r="E125" s="15" t="s">
        <v>10</v>
      </c>
      <c r="F125" s="15" t="s">
        <v>3</v>
      </c>
      <c r="G125" s="15">
        <v>24</v>
      </c>
      <c r="H125" s="16">
        <f>VLOOKUP(F125,'[1]ARISTO PHARMASEUTICALS'!$C$2:$D$46,2,FALSE)</f>
        <v>23.95</v>
      </c>
      <c r="I125" s="16">
        <f t="shared" si="4"/>
        <v>114.96</v>
      </c>
      <c r="J125" s="16">
        <f t="shared" si="5"/>
        <v>48</v>
      </c>
      <c r="K125" s="16">
        <v>35</v>
      </c>
      <c r="L125" s="16">
        <f t="shared" si="6"/>
        <v>772.76</v>
      </c>
    </row>
    <row r="126" spans="1:12" ht="15" customHeight="1">
      <c r="A126" s="14">
        <f t="shared" si="7"/>
        <v>123</v>
      </c>
      <c r="B126" s="15" t="s">
        <v>280</v>
      </c>
      <c r="C126" s="15" t="s">
        <v>281</v>
      </c>
      <c r="D126" s="15" t="s">
        <v>282</v>
      </c>
      <c r="E126" s="15" t="s">
        <v>10</v>
      </c>
      <c r="F126" s="15" t="s">
        <v>1</v>
      </c>
      <c r="G126" s="15">
        <v>3</v>
      </c>
      <c r="H126" s="16">
        <f>VLOOKUP(F126,'[1]ARISTO PHARMASEUTICALS'!$C$2:$D$46,2,FALSE)</f>
        <v>35.119999999999997</v>
      </c>
      <c r="I126" s="16">
        <f t="shared" si="4"/>
        <v>21.071999999999999</v>
      </c>
      <c r="J126" s="16">
        <f t="shared" si="5"/>
        <v>6</v>
      </c>
      <c r="K126" s="16">
        <v>35</v>
      </c>
      <c r="L126" s="16">
        <f t="shared" si="6"/>
        <v>167.43199999999999</v>
      </c>
    </row>
    <row r="127" spans="1:12" ht="15" customHeight="1">
      <c r="A127" s="14">
        <f t="shared" si="7"/>
        <v>124</v>
      </c>
      <c r="B127" s="15" t="s">
        <v>280</v>
      </c>
      <c r="C127" s="15" t="s">
        <v>283</v>
      </c>
      <c r="D127" s="15" t="s">
        <v>284</v>
      </c>
      <c r="E127" s="15" t="s">
        <v>10</v>
      </c>
      <c r="F127" s="15" t="s">
        <v>1</v>
      </c>
      <c r="G127" s="15">
        <v>4</v>
      </c>
      <c r="H127" s="16">
        <f>VLOOKUP(F127,'[1]ARISTO PHARMASEUTICALS'!$C$2:$D$46,2,FALSE)</f>
        <v>35.119999999999997</v>
      </c>
      <c r="I127" s="16">
        <f t="shared" si="4"/>
        <v>28.096</v>
      </c>
      <c r="J127" s="16">
        <f t="shared" si="5"/>
        <v>8</v>
      </c>
      <c r="K127" s="16">
        <v>35</v>
      </c>
      <c r="L127" s="16">
        <f t="shared" si="6"/>
        <v>211.57599999999999</v>
      </c>
    </row>
    <row r="128" spans="1:12" s="5" customFormat="1" ht="15" customHeight="1">
      <c r="A128" s="14">
        <f t="shared" si="7"/>
        <v>125</v>
      </c>
      <c r="B128" s="15" t="s">
        <v>280</v>
      </c>
      <c r="C128" s="15" t="s">
        <v>285</v>
      </c>
      <c r="D128" s="15" t="s">
        <v>286</v>
      </c>
      <c r="E128" s="15" t="s">
        <v>10</v>
      </c>
      <c r="F128" s="15" t="s">
        <v>1</v>
      </c>
      <c r="G128" s="15">
        <v>4</v>
      </c>
      <c r="H128" s="16">
        <f>VLOOKUP(F128,'[1]ARISTO PHARMASEUTICALS'!$C$2:$D$46,2,FALSE)</f>
        <v>35.119999999999997</v>
      </c>
      <c r="I128" s="16">
        <f t="shared" si="4"/>
        <v>28.096</v>
      </c>
      <c r="J128" s="16">
        <f t="shared" si="5"/>
        <v>8</v>
      </c>
      <c r="K128" s="16">
        <v>35</v>
      </c>
      <c r="L128" s="16">
        <f t="shared" si="6"/>
        <v>211.57599999999999</v>
      </c>
    </row>
    <row r="129" spans="1:12" ht="15" customHeight="1">
      <c r="A129" s="14">
        <f t="shared" si="7"/>
        <v>126</v>
      </c>
      <c r="B129" s="15" t="s">
        <v>280</v>
      </c>
      <c r="C129" s="15" t="s">
        <v>287</v>
      </c>
      <c r="D129" s="15" t="s">
        <v>288</v>
      </c>
      <c r="E129" s="15" t="s">
        <v>10</v>
      </c>
      <c r="F129" s="15" t="s">
        <v>1</v>
      </c>
      <c r="G129" s="15">
        <v>1</v>
      </c>
      <c r="H129" s="16">
        <f>VLOOKUP(F129,'[1]ARISTO PHARMASEUTICALS'!$C$2:$D$46,2,FALSE)</f>
        <v>35.119999999999997</v>
      </c>
      <c r="I129" s="16">
        <f t="shared" si="4"/>
        <v>7.024</v>
      </c>
      <c r="J129" s="16">
        <f t="shared" si="5"/>
        <v>2</v>
      </c>
      <c r="K129" s="16">
        <v>35</v>
      </c>
      <c r="L129" s="16">
        <f t="shared" si="6"/>
        <v>79.144000000000005</v>
      </c>
    </row>
    <row r="130" spans="1:12" ht="15" customHeight="1">
      <c r="A130" s="14">
        <f t="shared" si="7"/>
        <v>127</v>
      </c>
      <c r="B130" s="15" t="s">
        <v>280</v>
      </c>
      <c r="C130" s="15" t="s">
        <v>289</v>
      </c>
      <c r="D130" s="15" t="s">
        <v>290</v>
      </c>
      <c r="E130" s="15" t="s">
        <v>10</v>
      </c>
      <c r="F130" s="15" t="s">
        <v>1</v>
      </c>
      <c r="G130" s="15">
        <v>12</v>
      </c>
      <c r="H130" s="16">
        <f>VLOOKUP(F130,'[1]ARISTO PHARMASEUTICALS'!$C$2:$D$46,2,FALSE)</f>
        <v>35.119999999999997</v>
      </c>
      <c r="I130" s="16">
        <f t="shared" si="4"/>
        <v>84.287999999999997</v>
      </c>
      <c r="J130" s="16">
        <f t="shared" si="5"/>
        <v>24</v>
      </c>
      <c r="K130" s="16">
        <v>35</v>
      </c>
      <c r="L130" s="16">
        <f t="shared" si="6"/>
        <v>564.72799999999995</v>
      </c>
    </row>
    <row r="131" spans="1:12" ht="15" customHeight="1">
      <c r="A131" s="32" t="s">
        <v>291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4"/>
      <c r="L131" s="10">
        <f>ROUND(SUM(L4:L130),0)</f>
        <v>25045</v>
      </c>
    </row>
    <row r="132" spans="1:12" ht="15" customHeight="1">
      <c r="A132" s="17"/>
      <c r="B132"/>
      <c r="C132"/>
      <c r="D132"/>
      <c r="E132"/>
      <c r="F132"/>
      <c r="G132" s="12">
        <f>SUM(G4:G130)</f>
        <v>591</v>
      </c>
      <c r="H132" s="18"/>
      <c r="I132" s="18"/>
      <c r="J132" s="18"/>
      <c r="K132" s="18"/>
      <c r="L132" s="18"/>
    </row>
    <row r="133" spans="1:12" ht="33" customHeight="1">
      <c r="A133" s="21" t="s">
        <v>292</v>
      </c>
      <c r="B133" s="22"/>
      <c r="C133" s="22"/>
      <c r="D133" s="22"/>
      <c r="E133" s="22"/>
      <c r="F133" s="22"/>
      <c r="G133" s="22"/>
      <c r="H133" s="22"/>
      <c r="I133" s="23"/>
      <c r="J133" s="23"/>
      <c r="K133" s="23"/>
      <c r="L133" s="24"/>
    </row>
    <row r="134" spans="1:12" ht="33" customHeight="1">
      <c r="A134" s="25" t="s">
        <v>18</v>
      </c>
      <c r="B134" s="25"/>
      <c r="C134" s="25"/>
      <c r="D134" s="25"/>
      <c r="E134" s="25"/>
      <c r="F134" s="25"/>
      <c r="G134" s="25"/>
      <c r="H134" s="25"/>
      <c r="I134" s="26"/>
      <c r="J134" s="26"/>
      <c r="K134" s="26"/>
      <c r="L134" s="26"/>
    </row>
  </sheetData>
  <sortState ref="B4:L151">
    <sortCondition ref="B4:B151"/>
    <sortCondition ref="C4:C151"/>
  </sortState>
  <mergeCells count="7">
    <mergeCell ref="A133:L133"/>
    <mergeCell ref="A134:L134"/>
    <mergeCell ref="H2:L2"/>
    <mergeCell ref="H1:L1"/>
    <mergeCell ref="A1:G1"/>
    <mergeCell ref="A2:G2"/>
    <mergeCell ref="A131:K131"/>
  </mergeCells>
  <pageMargins left="0.23622047244094491" right="0.23622047244094491" top="0.59055118110236227" bottom="0.74803149606299213" header="0.31496062992125984" footer="0.3937007874015748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2024-06-07T14:00:26Z</cp:lastPrinted>
  <dcterms:created xsi:type="dcterms:W3CDTF">2024-03-04T11:49:54Z</dcterms:created>
  <dcterms:modified xsi:type="dcterms:W3CDTF">2024-06-10T09:49:11Z</dcterms:modified>
</cp:coreProperties>
</file>