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7" i="1"/>
  <c r="K2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4"/>
  <c r="I5"/>
  <c r="I6"/>
  <c r="I7"/>
  <c r="I8"/>
  <c r="I9"/>
  <c r="I10"/>
  <c r="I11"/>
  <c r="I13"/>
  <c r="I14"/>
  <c r="I15"/>
  <c r="I16"/>
  <c r="I17"/>
  <c r="I18"/>
  <c r="I19"/>
  <c r="I20"/>
  <c r="I21"/>
  <c r="I22"/>
  <c r="I23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4"/>
</calcChain>
</file>

<file path=xl/sharedStrings.xml><?xml version="1.0" encoding="utf-8"?>
<sst xmlns="http://schemas.openxmlformats.org/spreadsheetml/2006/main" count="117" uniqueCount="81">
  <si>
    <t>04/10/2025</t>
  </si>
  <si>
    <t>714</t>
  </si>
  <si>
    <t>9713</t>
  </si>
  <si>
    <t>9721</t>
  </si>
  <si>
    <t>11/10/2025</t>
  </si>
  <si>
    <t>9731</t>
  </si>
  <si>
    <t>13/10/2025</t>
  </si>
  <si>
    <t>9737</t>
  </si>
  <si>
    <t>9752</t>
  </si>
  <si>
    <t>9751</t>
  </si>
  <si>
    <t>16/10/2025</t>
  </si>
  <si>
    <t>19762</t>
  </si>
  <si>
    <t>17/10/2025</t>
  </si>
  <si>
    <t>24/10/2025</t>
  </si>
  <si>
    <t>9811</t>
  </si>
  <si>
    <t>27/10/2025</t>
  </si>
  <si>
    <t>9827</t>
  </si>
  <si>
    <t>29/10/2025</t>
  </si>
  <si>
    <t>9843</t>
  </si>
  <si>
    <t>28/10/2025</t>
  </si>
  <si>
    <t>9846</t>
  </si>
  <si>
    <t>31/10/2025</t>
  </si>
  <si>
    <t>19874</t>
  </si>
  <si>
    <t>9911</t>
  </si>
  <si>
    <t>9807</t>
  </si>
  <si>
    <t>19773</t>
  </si>
  <si>
    <t>18/10/2025</t>
  </si>
  <si>
    <t>19782</t>
  </si>
  <si>
    <t>22/10/2025</t>
  </si>
  <si>
    <t>19797</t>
  </si>
  <si>
    <t>19835</t>
  </si>
  <si>
    <t>19850</t>
  </si>
  <si>
    <t>BHUBANESWAR</t>
  </si>
  <si>
    <t>JAGATSINGHPUR</t>
  </si>
  <si>
    <t>PURI</t>
  </si>
  <si>
    <t>BANKI</t>
  </si>
  <si>
    <t>JATNI</t>
  </si>
  <si>
    <t>DHENKANAL</t>
  </si>
  <si>
    <t>SALIPUR</t>
  </si>
  <si>
    <t>KENDRAPARA</t>
  </si>
  <si>
    <t>KEONJHAR</t>
  </si>
  <si>
    <t>ANGUL</t>
  </si>
  <si>
    <t>CTC</t>
  </si>
  <si>
    <t>DO/10133</t>
  </si>
  <si>
    <t>DO/10134</t>
  </si>
  <si>
    <t>DO/10136</t>
  </si>
  <si>
    <t>DO/10424</t>
  </si>
  <si>
    <t>DO/10478</t>
  </si>
  <si>
    <t>DO/10482</t>
  </si>
  <si>
    <t>DO/10526</t>
  </si>
  <si>
    <t>DO/10680</t>
  </si>
  <si>
    <t>DO/11011</t>
  </si>
  <si>
    <t>DO/11049</t>
  </si>
  <si>
    <t>DO/11195</t>
  </si>
  <si>
    <t>DO/11290</t>
  </si>
  <si>
    <t>DO/11416</t>
  </si>
  <si>
    <t>DO/11507</t>
  </si>
  <si>
    <t>JA/13002</t>
  </si>
  <si>
    <t>MA/07300</t>
  </si>
  <si>
    <t>MA/07353</t>
  </si>
  <si>
    <t>MA/07424</t>
  </si>
  <si>
    <t>MA/07682</t>
  </si>
  <si>
    <t>MA/07730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</si>
  <si>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</si>
  <si>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</si>
  <si>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</si>
  <si>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</si>
  <si>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</si>
  <si>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</si>
  <si>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</si>
  <si>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</si>
  <si>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</si>
  <si>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 CH.</t>
  </si>
  <si>
    <t>AMT.</t>
  </si>
  <si>
    <t>INVOICE
PRAGATI LOGISTICS,SAMANTA SAHI KHUNTIA LANE,8984191006
GST No:21AGHPB9356M1Z9</t>
  </si>
  <si>
    <t xml:space="preserve">
KOKUYO CAMLIN LIMITED
Address:SECTOR -11 Plot No 11-3-C/1358  CDA, CUTTACK -P,S , BIDANASAI 753014 ODISHA,9437769733
GST No:21AAACC1647E1ZD
</t>
  </si>
  <si>
    <t>Thanking you for your business.
PRAGATI LOGISTICS</t>
  </si>
  <si>
    <t>Kindly, verify &amp; confirm within 7 days, else GST will be filed by 20th NOV, 2025. 
GST to be paid by Consignor under Reverse Charge Mechanism(RCM) as per GST.</t>
  </si>
  <si>
    <t>JAYPATNA</t>
  </si>
  <si>
    <t>(RUPEES SIX THOUSAND SIX HUNDRED FOUR ONLY)</t>
  </si>
  <si>
    <t>Bill Date : 31/10/2025
Bill NO : 19704
Total Amount : 6604.00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</si>
</sst>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164" fontId="0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6</xdr:col>
      <xdr:colOff>95250</xdr:colOff>
      <xdr:row>0</xdr:row>
      <xdr:rowOff>1057275</xdr:rowOff>
    </xdr:to>
    <xdr:pic>
      <xdr:nvPicPr>
        <xdr:cNvPr id="3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"/>
          <a:ext cx="35909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.140625" customWidth="1"/>
    <col min="9" max="9" width="7.140625" bestFit="1" customWidth="1"/>
    <col min="10" max="10" width="6.42578125" bestFit="1" customWidth="1"/>
    <col min="11" max="11" width="7.5703125" bestFit="1" customWidth="1"/>
  </cols>
  <sheetData>
    <row r="1" spans="1:11" s="1" customFormat="1" ht="90" customHeight="1">
      <c r="A1" s="8"/>
      <c r="B1" s="9"/>
      <c r="C1" s="9"/>
      <c r="D1" s="9"/>
      <c r="E1" s="9"/>
      <c r="F1" s="9"/>
      <c r="G1" s="10"/>
      <c r="H1" s="11" t="s">
        <v>74</v>
      </c>
      <c r="I1" s="11"/>
      <c r="J1" s="11"/>
      <c r="K1" s="11"/>
    </row>
    <row r="2" spans="1:11" s="1" customFormat="1" ht="76.5" customHeight="1">
      <c r="A2" s="12" t="s">
        <v>75</v>
      </c>
      <c r="B2" s="13"/>
      <c r="C2" s="13"/>
      <c r="D2" s="13"/>
      <c r="E2" s="13"/>
      <c r="F2" s="13"/>
      <c r="G2" s="14"/>
      <c r="H2" s="11" t="s">
        <v>80</v>
      </c>
      <c r="I2" s="11"/>
      <c r="J2" s="11"/>
      <c r="K2" s="11"/>
    </row>
    <row r="3" spans="1:11" s="6" customFormat="1">
      <c r="A3" s="5" t="s">
        <v>63</v>
      </c>
      <c r="B3" s="5" t="s">
        <v>64</v>
      </c>
      <c r="C3" s="5" t="s">
        <v>65</v>
      </c>
      <c r="D3" s="5" t="s">
        <v>66</v>
      </c>
      <c r="E3" s="5" t="s">
        <v>67</v>
      </c>
      <c r="F3" s="5" t="s">
        <v>68</v>
      </c>
      <c r="G3" s="5" t="s">
        <v>69</v>
      </c>
      <c r="H3" s="7" t="s">
        <v>70</v>
      </c>
      <c r="I3" s="7" t="s">
        <v>71</v>
      </c>
      <c r="J3" s="7" t="s">
        <v>72</v>
      </c>
      <c r="K3" s="7" t="s">
        <v>73</v>
      </c>
    </row>
    <row r="4" spans="1:11">
      <c r="A4" s="2">
        <v>1</v>
      </c>
      <c r="B4" s="2" t="s">
        <v>0</v>
      </c>
      <c r="C4" s="2" t="s">
        <v>43</v>
      </c>
      <c r="D4" s="2" t="s">
        <v>1</v>
      </c>
      <c r="E4" s="4" t="s">
        <v>42</v>
      </c>
      <c r="F4" s="2" t="s">
        <v>32</v>
      </c>
      <c r="G4" s="2">
        <v>6</v>
      </c>
      <c r="H4" s="23">
        <f>VLOOKUP(F4,[1]MEGHA!$C$5:$D$1048576,2,FALSE)</f>
        <v>30</v>
      </c>
      <c r="I4" s="22">
        <f>VLOOKUP(F4,[1]MEGHA!$C$5:$E$162,3,FALSE)</f>
        <v>0</v>
      </c>
      <c r="J4" s="22">
        <v>20</v>
      </c>
      <c r="K4" s="23">
        <f>G4*H4+I4+J4</f>
        <v>200</v>
      </c>
    </row>
    <row r="5" spans="1:11">
      <c r="A5" s="2">
        <v>2</v>
      </c>
      <c r="B5" s="2" t="s">
        <v>0</v>
      </c>
      <c r="C5" s="2" t="s">
        <v>44</v>
      </c>
      <c r="D5" s="2" t="s">
        <v>2</v>
      </c>
      <c r="E5" s="4" t="s">
        <v>42</v>
      </c>
      <c r="F5" s="2" t="s">
        <v>33</v>
      </c>
      <c r="G5" s="2">
        <v>5</v>
      </c>
      <c r="H5" s="23">
        <f>VLOOKUP(F5,[1]MEGHA!$C$5:$D$1048576,2,FALSE)</f>
        <v>30</v>
      </c>
      <c r="I5" s="22">
        <f>VLOOKUP(F5,[1]MEGHA!$C$5:$E$162,3,FALSE)</f>
        <v>0</v>
      </c>
      <c r="J5" s="22">
        <v>20</v>
      </c>
      <c r="K5" s="23">
        <f t="shared" ref="K5:K23" si="0">G5*H5+I5+J5</f>
        <v>170</v>
      </c>
    </row>
    <row r="6" spans="1:11">
      <c r="A6" s="2">
        <v>3</v>
      </c>
      <c r="B6" s="2" t="s">
        <v>0</v>
      </c>
      <c r="C6" s="2" t="s">
        <v>45</v>
      </c>
      <c r="D6" s="2" t="s">
        <v>3</v>
      </c>
      <c r="E6" s="4" t="s">
        <v>42</v>
      </c>
      <c r="F6" s="2" t="s">
        <v>34</v>
      </c>
      <c r="G6" s="2">
        <v>2</v>
      </c>
      <c r="H6" s="23">
        <f>VLOOKUP(F6,[1]MEGHA!$C$5:$D$1048576,2,FALSE)</f>
        <v>33.6</v>
      </c>
      <c r="I6" s="22">
        <f>VLOOKUP(F6,[1]MEGHA!$C$5:$E$162,3,FALSE)</f>
        <v>0</v>
      </c>
      <c r="J6" s="22">
        <v>20</v>
      </c>
      <c r="K6" s="23">
        <f t="shared" si="0"/>
        <v>87.2</v>
      </c>
    </row>
    <row r="7" spans="1:11">
      <c r="A7" s="2">
        <v>4</v>
      </c>
      <c r="B7" s="2" t="s">
        <v>4</v>
      </c>
      <c r="C7" s="2" t="s">
        <v>46</v>
      </c>
      <c r="D7" s="2" t="s">
        <v>5</v>
      </c>
      <c r="E7" s="4" t="s">
        <v>42</v>
      </c>
      <c r="F7" s="2" t="s">
        <v>35</v>
      </c>
      <c r="G7" s="2">
        <v>4</v>
      </c>
      <c r="H7" s="23">
        <f>VLOOKUP(F7,[1]MEGHA!$C$5:$D$1048576,2,FALSE)</f>
        <v>30</v>
      </c>
      <c r="I7" s="22">
        <f>VLOOKUP(F7,[1]MEGHA!$C$5:$E$162,3,FALSE)</f>
        <v>0</v>
      </c>
      <c r="J7" s="22">
        <v>20</v>
      </c>
      <c r="K7" s="23">
        <f t="shared" si="0"/>
        <v>140</v>
      </c>
    </row>
    <row r="8" spans="1:11">
      <c r="A8" s="2">
        <v>5</v>
      </c>
      <c r="B8" s="2" t="s">
        <v>4</v>
      </c>
      <c r="C8" s="2" t="s">
        <v>49</v>
      </c>
      <c r="D8" s="2" t="s">
        <v>9</v>
      </c>
      <c r="E8" s="4" t="s">
        <v>42</v>
      </c>
      <c r="F8" s="2" t="s">
        <v>32</v>
      </c>
      <c r="G8" s="2">
        <v>8</v>
      </c>
      <c r="H8" s="23">
        <f>VLOOKUP(F8,[1]MEGHA!$C$5:$D$1048576,2,FALSE)</f>
        <v>30</v>
      </c>
      <c r="I8" s="22">
        <f>VLOOKUP(F8,[1]MEGHA!$C$5:$E$162,3,FALSE)</f>
        <v>0</v>
      </c>
      <c r="J8" s="22">
        <v>20</v>
      </c>
      <c r="K8" s="23">
        <f t="shared" si="0"/>
        <v>260</v>
      </c>
    </row>
    <row r="9" spans="1:11">
      <c r="A9" s="2">
        <v>6</v>
      </c>
      <c r="B9" s="2" t="s">
        <v>6</v>
      </c>
      <c r="C9" s="2" t="s">
        <v>47</v>
      </c>
      <c r="D9" s="2" t="s">
        <v>7</v>
      </c>
      <c r="E9" s="4" t="s">
        <v>42</v>
      </c>
      <c r="F9" s="2" t="s">
        <v>36</v>
      </c>
      <c r="G9" s="2">
        <v>12</v>
      </c>
      <c r="H9" s="23">
        <f>VLOOKUP(F9,[1]MEGHA!$C$5:$D$1048576,2,FALSE)</f>
        <v>30</v>
      </c>
      <c r="I9" s="22">
        <f>VLOOKUP(F9,[1]MEGHA!$C$5:$E$162,3,FALSE)</f>
        <v>0</v>
      </c>
      <c r="J9" s="22">
        <v>20</v>
      </c>
      <c r="K9" s="23">
        <f t="shared" si="0"/>
        <v>380</v>
      </c>
    </row>
    <row r="10" spans="1:11">
      <c r="A10" s="2">
        <v>7</v>
      </c>
      <c r="B10" s="2" t="s">
        <v>6</v>
      </c>
      <c r="C10" s="2" t="s">
        <v>48</v>
      </c>
      <c r="D10" s="2" t="s">
        <v>8</v>
      </c>
      <c r="E10" s="4" t="s">
        <v>42</v>
      </c>
      <c r="F10" s="2" t="s">
        <v>37</v>
      </c>
      <c r="G10" s="2">
        <v>7</v>
      </c>
      <c r="H10" s="23">
        <f>VLOOKUP(F10,[1]MEGHA!$C$5:$D$1048576,2,FALSE)</f>
        <v>30</v>
      </c>
      <c r="I10" s="22">
        <f>VLOOKUP(F10,[1]MEGHA!$C$5:$E$162,3,FALSE)</f>
        <v>0</v>
      </c>
      <c r="J10" s="22">
        <v>20</v>
      </c>
      <c r="K10" s="23">
        <f t="shared" si="0"/>
        <v>230</v>
      </c>
    </row>
    <row r="11" spans="1:11">
      <c r="A11" s="2">
        <v>8</v>
      </c>
      <c r="B11" s="2" t="s">
        <v>10</v>
      </c>
      <c r="C11" s="2" t="s">
        <v>50</v>
      </c>
      <c r="D11" s="2" t="s">
        <v>11</v>
      </c>
      <c r="E11" s="4" t="s">
        <v>42</v>
      </c>
      <c r="F11" s="2" t="s">
        <v>37</v>
      </c>
      <c r="G11" s="2">
        <v>8</v>
      </c>
      <c r="H11" s="23">
        <f>VLOOKUP(F11,[1]MEGHA!$C$5:$D$1048576,2,FALSE)</f>
        <v>30</v>
      </c>
      <c r="I11" s="22">
        <f>VLOOKUP(F11,[1]MEGHA!$C$5:$E$162,3,FALSE)</f>
        <v>0</v>
      </c>
      <c r="J11" s="22">
        <v>20</v>
      </c>
      <c r="K11" s="23">
        <f t="shared" si="0"/>
        <v>260</v>
      </c>
    </row>
    <row r="12" spans="1:11">
      <c r="A12" s="2">
        <v>9</v>
      </c>
      <c r="B12" s="2" t="s">
        <v>12</v>
      </c>
      <c r="C12" s="2" t="s">
        <v>58</v>
      </c>
      <c r="D12" s="2" t="s">
        <v>25</v>
      </c>
      <c r="E12" s="4" t="s">
        <v>42</v>
      </c>
      <c r="F12" s="4" t="s">
        <v>78</v>
      </c>
      <c r="G12" s="2">
        <v>3</v>
      </c>
      <c r="H12" s="23">
        <f>VLOOKUP(F12,[1]MEGHA!$C$5:$D$1048576,2,FALSE)</f>
        <v>80</v>
      </c>
      <c r="I12" s="22">
        <v>150</v>
      </c>
      <c r="J12" s="22">
        <v>20</v>
      </c>
      <c r="K12" s="23">
        <f t="shared" si="0"/>
        <v>410</v>
      </c>
    </row>
    <row r="13" spans="1:11">
      <c r="A13" s="2">
        <v>10</v>
      </c>
      <c r="B13" s="2" t="s">
        <v>26</v>
      </c>
      <c r="C13" s="2" t="s">
        <v>59</v>
      </c>
      <c r="D13" s="2" t="s">
        <v>27</v>
      </c>
      <c r="E13" s="4" t="s">
        <v>42</v>
      </c>
      <c r="F13" s="2" t="s">
        <v>40</v>
      </c>
      <c r="G13" s="2">
        <v>20</v>
      </c>
      <c r="H13" s="23">
        <f>VLOOKUP(F13,[1]MEGHA!$C$5:$D$1048576,2,FALSE)</f>
        <v>43.2</v>
      </c>
      <c r="I13" s="22">
        <f>VLOOKUP(F13,[1]MEGHA!$C$5:$E$162,3,FALSE)</f>
        <v>0</v>
      </c>
      <c r="J13" s="22">
        <v>20</v>
      </c>
      <c r="K13" s="23">
        <f t="shared" si="0"/>
        <v>884</v>
      </c>
    </row>
    <row r="14" spans="1:11">
      <c r="A14" s="2">
        <v>11</v>
      </c>
      <c r="B14" s="2" t="s">
        <v>28</v>
      </c>
      <c r="C14" s="2" t="s">
        <v>60</v>
      </c>
      <c r="D14" s="2" t="s">
        <v>29</v>
      </c>
      <c r="E14" s="4" t="s">
        <v>42</v>
      </c>
      <c r="F14" s="2" t="s">
        <v>40</v>
      </c>
      <c r="G14" s="2">
        <v>7</v>
      </c>
      <c r="H14" s="23">
        <f>VLOOKUP(F14,[1]MEGHA!$C$5:$D$1048576,2,FALSE)</f>
        <v>43.2</v>
      </c>
      <c r="I14" s="22">
        <f>VLOOKUP(F14,[1]MEGHA!$C$5:$E$162,3,FALSE)</f>
        <v>0</v>
      </c>
      <c r="J14" s="22">
        <v>20</v>
      </c>
      <c r="K14" s="23">
        <f t="shared" si="0"/>
        <v>322.40000000000003</v>
      </c>
    </row>
    <row r="15" spans="1:11">
      <c r="A15" s="2">
        <v>12</v>
      </c>
      <c r="B15" s="2" t="s">
        <v>13</v>
      </c>
      <c r="C15" s="2" t="s">
        <v>51</v>
      </c>
      <c r="D15" s="2" t="s">
        <v>14</v>
      </c>
      <c r="E15" s="4" t="s">
        <v>42</v>
      </c>
      <c r="F15" s="2" t="s">
        <v>34</v>
      </c>
      <c r="G15" s="2">
        <v>11</v>
      </c>
      <c r="H15" s="23">
        <f>VLOOKUP(F15,[1]MEGHA!$C$5:$D$1048576,2,FALSE)</f>
        <v>33.6</v>
      </c>
      <c r="I15" s="22">
        <f>VLOOKUP(F15,[1]MEGHA!$C$5:$E$162,3,FALSE)</f>
        <v>0</v>
      </c>
      <c r="J15" s="22">
        <v>20</v>
      </c>
      <c r="K15" s="23">
        <f t="shared" si="0"/>
        <v>389.6</v>
      </c>
    </row>
    <row r="16" spans="1:11">
      <c r="A16" s="2">
        <v>13</v>
      </c>
      <c r="B16" s="2" t="s">
        <v>13</v>
      </c>
      <c r="C16" s="2" t="s">
        <v>57</v>
      </c>
      <c r="D16" s="2" t="s">
        <v>24</v>
      </c>
      <c r="E16" s="4" t="s">
        <v>42</v>
      </c>
      <c r="F16" s="2" t="s">
        <v>36</v>
      </c>
      <c r="G16" s="2">
        <v>6</v>
      </c>
      <c r="H16" s="23">
        <f>VLOOKUP(F16,[1]MEGHA!$C$5:$D$1048576,2,FALSE)</f>
        <v>30</v>
      </c>
      <c r="I16" s="22">
        <f>VLOOKUP(F16,[1]MEGHA!$C$5:$E$162,3,FALSE)</f>
        <v>0</v>
      </c>
      <c r="J16" s="22">
        <v>20</v>
      </c>
      <c r="K16" s="23">
        <f t="shared" si="0"/>
        <v>200</v>
      </c>
    </row>
    <row r="17" spans="1:11">
      <c r="A17" s="2">
        <v>14</v>
      </c>
      <c r="B17" s="2" t="s">
        <v>15</v>
      </c>
      <c r="C17" s="2" t="s">
        <v>52</v>
      </c>
      <c r="D17" s="2" t="s">
        <v>16</v>
      </c>
      <c r="E17" s="4" t="s">
        <v>42</v>
      </c>
      <c r="F17" s="2" t="s">
        <v>38</v>
      </c>
      <c r="G17" s="2">
        <v>6</v>
      </c>
      <c r="H17" s="23">
        <f>VLOOKUP(F17,[1]MEGHA!$C$5:$D$1048576,2,FALSE)</f>
        <v>30</v>
      </c>
      <c r="I17" s="22">
        <f>VLOOKUP(F17,[1]MEGHA!$C$5:$E$162,3,FALSE)</f>
        <v>0</v>
      </c>
      <c r="J17" s="22">
        <v>20</v>
      </c>
      <c r="K17" s="23">
        <f t="shared" si="0"/>
        <v>200</v>
      </c>
    </row>
    <row r="18" spans="1:11">
      <c r="A18" s="2">
        <v>15</v>
      </c>
      <c r="B18" s="2" t="s">
        <v>19</v>
      </c>
      <c r="C18" s="2" t="s">
        <v>61</v>
      </c>
      <c r="D18" s="2" t="s">
        <v>30</v>
      </c>
      <c r="E18" s="4" t="s">
        <v>42</v>
      </c>
      <c r="F18" s="2" t="s">
        <v>41</v>
      </c>
      <c r="G18" s="2">
        <v>15</v>
      </c>
      <c r="H18" s="23">
        <f>VLOOKUP(F18,[1]MEGHA!$C$5:$D$1048576,2,FALSE)</f>
        <v>36</v>
      </c>
      <c r="I18" s="22">
        <f>VLOOKUP(F18,[1]MEGHA!$C$5:$E$162,3,FALSE)</f>
        <v>0</v>
      </c>
      <c r="J18" s="22">
        <v>20</v>
      </c>
      <c r="K18" s="23">
        <f t="shared" si="0"/>
        <v>560</v>
      </c>
    </row>
    <row r="19" spans="1:11">
      <c r="A19" s="2">
        <v>16</v>
      </c>
      <c r="B19" s="2" t="s">
        <v>17</v>
      </c>
      <c r="C19" s="2" t="s">
        <v>53</v>
      </c>
      <c r="D19" s="2" t="s">
        <v>18</v>
      </c>
      <c r="E19" s="4" t="s">
        <v>42</v>
      </c>
      <c r="F19" s="2" t="s">
        <v>39</v>
      </c>
      <c r="G19" s="2">
        <v>12</v>
      </c>
      <c r="H19" s="23">
        <f>VLOOKUP(F19,[1]MEGHA!$C$5:$D$1048576,2,FALSE)</f>
        <v>30</v>
      </c>
      <c r="I19" s="22">
        <f>VLOOKUP(F19,[1]MEGHA!$C$5:$E$162,3,FALSE)</f>
        <v>0</v>
      </c>
      <c r="J19" s="22">
        <v>20</v>
      </c>
      <c r="K19" s="23">
        <f t="shared" si="0"/>
        <v>380</v>
      </c>
    </row>
    <row r="20" spans="1:11">
      <c r="A20" s="2">
        <v>17</v>
      </c>
      <c r="B20" s="2" t="s">
        <v>17</v>
      </c>
      <c r="C20" s="2" t="s">
        <v>54</v>
      </c>
      <c r="D20" s="2" t="s">
        <v>20</v>
      </c>
      <c r="E20" s="4" t="s">
        <v>42</v>
      </c>
      <c r="F20" s="2" t="s">
        <v>37</v>
      </c>
      <c r="G20" s="2">
        <v>6</v>
      </c>
      <c r="H20" s="23">
        <f>VLOOKUP(F20,[1]MEGHA!$C$5:$D$1048576,2,FALSE)</f>
        <v>30</v>
      </c>
      <c r="I20" s="22">
        <f>VLOOKUP(F20,[1]MEGHA!$C$5:$E$162,3,FALSE)</f>
        <v>0</v>
      </c>
      <c r="J20" s="22">
        <v>20</v>
      </c>
      <c r="K20" s="23">
        <f t="shared" si="0"/>
        <v>200</v>
      </c>
    </row>
    <row r="21" spans="1:11">
      <c r="A21" s="2">
        <v>18</v>
      </c>
      <c r="B21" s="2" t="s">
        <v>17</v>
      </c>
      <c r="C21" s="2" t="s">
        <v>62</v>
      </c>
      <c r="D21" s="2" t="s">
        <v>31</v>
      </c>
      <c r="E21" s="4" t="s">
        <v>42</v>
      </c>
      <c r="F21" s="2" t="s">
        <v>40</v>
      </c>
      <c r="G21" s="2">
        <v>25</v>
      </c>
      <c r="H21" s="23">
        <f>VLOOKUP(F21,[1]MEGHA!$C$5:$D$1048576,2,FALSE)</f>
        <v>43.2</v>
      </c>
      <c r="I21" s="22">
        <f>VLOOKUP(F21,[1]MEGHA!$C$5:$E$162,3,FALSE)</f>
        <v>0</v>
      </c>
      <c r="J21" s="22">
        <v>20</v>
      </c>
      <c r="K21" s="23">
        <f t="shared" si="0"/>
        <v>1100</v>
      </c>
    </row>
    <row r="22" spans="1:11">
      <c r="A22" s="2">
        <v>19</v>
      </c>
      <c r="B22" s="2" t="s">
        <v>21</v>
      </c>
      <c r="C22" s="2" t="s">
        <v>55</v>
      </c>
      <c r="D22" s="2" t="s">
        <v>22</v>
      </c>
      <c r="E22" s="4" t="s">
        <v>42</v>
      </c>
      <c r="F22" s="2" t="s">
        <v>39</v>
      </c>
      <c r="G22" s="2">
        <v>3</v>
      </c>
      <c r="H22" s="23">
        <f>VLOOKUP(F22,[1]MEGHA!$C$5:$D$1048576,2,FALSE)</f>
        <v>30</v>
      </c>
      <c r="I22" s="22">
        <f>VLOOKUP(F22,[1]MEGHA!$C$5:$E$162,3,FALSE)</f>
        <v>0</v>
      </c>
      <c r="J22" s="22">
        <v>20</v>
      </c>
      <c r="K22" s="23">
        <f t="shared" si="0"/>
        <v>110</v>
      </c>
    </row>
    <row r="23" spans="1:11">
      <c r="A23" s="2">
        <v>20</v>
      </c>
      <c r="B23" s="2" t="s">
        <v>21</v>
      </c>
      <c r="C23" s="2" t="s">
        <v>56</v>
      </c>
      <c r="D23" s="2" t="s">
        <v>23</v>
      </c>
      <c r="E23" s="4" t="s">
        <v>42</v>
      </c>
      <c r="F23" s="2" t="s">
        <v>34</v>
      </c>
      <c r="G23" s="2">
        <v>3</v>
      </c>
      <c r="H23" s="23">
        <f>VLOOKUP(F23,[1]MEGHA!$C$5:$D$1048576,2,FALSE)</f>
        <v>33.6</v>
      </c>
      <c r="I23" s="22">
        <f>VLOOKUP(F23,[1]MEGHA!$C$5:$E$162,3,FALSE)</f>
        <v>0</v>
      </c>
      <c r="J23" s="22">
        <v>20</v>
      </c>
      <c r="K23" s="23">
        <f t="shared" si="0"/>
        <v>120.80000000000001</v>
      </c>
    </row>
    <row r="24" spans="1:11" s="20" customFormat="1">
      <c r="A24" s="15" t="s">
        <v>79</v>
      </c>
      <c r="B24" s="16"/>
      <c r="C24" s="16"/>
      <c r="D24" s="16"/>
      <c r="E24" s="16"/>
      <c r="F24" s="16"/>
      <c r="G24" s="16"/>
      <c r="H24" s="17"/>
      <c r="I24" s="17"/>
      <c r="J24" s="18"/>
      <c r="K24" s="19">
        <f>SUM(K4:K23)</f>
        <v>6604</v>
      </c>
    </row>
    <row r="25" spans="1:11" s="20" customFormat="1" ht="30" customHeight="1">
      <c r="A25" s="3" t="s">
        <v>77</v>
      </c>
      <c r="B25" s="3"/>
      <c r="C25" s="3"/>
      <c r="D25" s="3"/>
      <c r="E25" s="3"/>
      <c r="F25" s="3"/>
      <c r="G25" s="3"/>
      <c r="H25" s="21"/>
      <c r="I25" s="21"/>
      <c r="J25" s="21"/>
      <c r="K25" s="21"/>
    </row>
    <row r="26" spans="1:11" s="20" customFormat="1" ht="30" customHeight="1">
      <c r="A26" s="3" t="s">
        <v>76</v>
      </c>
      <c r="B26" s="3"/>
      <c r="C26" s="3"/>
      <c r="D26" s="3"/>
      <c r="E26" s="3"/>
      <c r="F26" s="3"/>
      <c r="G26" s="3"/>
      <c r="H26" s="21"/>
      <c r="I26" s="21"/>
      <c r="J26" s="21"/>
      <c r="K26" s="21"/>
    </row>
    <row r="27" spans="1:11">
      <c r="G27" s="5">
        <f>SUM(G4:G23)</f>
        <v>169</v>
      </c>
    </row>
  </sheetData>
  <sortState ref="B2:G22">
    <sortCondition ref="B2"/>
  </sortState>
  <mergeCells count="7">
    <mergeCell ref="A24:J24"/>
    <mergeCell ref="A25:K25"/>
    <mergeCell ref="A26:K26"/>
    <mergeCell ref="A1:G1"/>
    <mergeCell ref="H1:K1"/>
    <mergeCell ref="A2:G2"/>
    <mergeCell ref="H2:K2"/>
  </mergeCells>
  <conditionalFormatting sqref="C1:C2">
    <cfRule type="duplicateValues" dxfId="4" priority="3"/>
  </conditionalFormatting>
  <conditionalFormatting sqref="C24:C26">
    <cfRule type="duplicateValues" dxfId="3" priority="2"/>
  </conditionalFormatting>
  <conditionalFormatting sqref="C24:C26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2025-11-14T10:22:48Z</dcterms:created>
  <dcterms:modified xsi:type="dcterms:W3CDTF">2025-11-14T10:23:05Z</dcterms:modified>
</cp:coreProperties>
</file>