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  <externalReference r:id="rId3"/>
  </externalReferences>
  <definedNames>
    <definedName name="_xlnm._FilterDatabase" localSheetId="0" hidden="1">Consignment!$I$1:$I$23</definedName>
  </definedNames>
  <calcPr calcId="124519"/>
</workbook>
</file>

<file path=xl/calcChain.xml><?xml version="1.0" encoding="utf-8"?>
<calcChain xmlns="http://schemas.openxmlformats.org/spreadsheetml/2006/main">
  <c r="K21" i="1"/>
  <c r="K5"/>
  <c r="K6"/>
  <c r="K7"/>
  <c r="K8"/>
  <c r="K9"/>
  <c r="K10"/>
  <c r="K11"/>
  <c r="K12"/>
  <c r="K13"/>
  <c r="K14"/>
  <c r="K15"/>
  <c r="K16"/>
  <c r="K17"/>
  <c r="K18"/>
  <c r="K19"/>
  <c r="K20"/>
  <c r="K4"/>
  <c r="I19"/>
  <c r="I18"/>
  <c r="I12"/>
  <c r="I6"/>
  <c r="I5"/>
  <c r="I7" l="1"/>
  <c r="I8"/>
  <c r="I11"/>
  <c r="I14"/>
  <c r="I15"/>
  <c r="I16"/>
  <c r="I17"/>
  <c r="I20"/>
  <c r="I4"/>
</calcChain>
</file>

<file path=xl/sharedStrings.xml><?xml version="1.0" encoding="utf-8"?>
<sst xmlns="http://schemas.openxmlformats.org/spreadsheetml/2006/main" count="102" uniqueCount="67">
  <si>
    <t>02/4/2025</t>
  </si>
  <si>
    <t>18</t>
  </si>
  <si>
    <t>03/4/2025</t>
  </si>
  <si>
    <t>20</t>
  </si>
  <si>
    <t>35</t>
  </si>
  <si>
    <t>07/4/2025</t>
  </si>
  <si>
    <t>62</t>
  </si>
  <si>
    <t>05/4/2025</t>
  </si>
  <si>
    <t>69</t>
  </si>
  <si>
    <t>61</t>
  </si>
  <si>
    <t>09/4/2025</t>
  </si>
  <si>
    <t>91</t>
  </si>
  <si>
    <t>90</t>
  </si>
  <si>
    <t>14/4/2025</t>
  </si>
  <si>
    <t>122</t>
  </si>
  <si>
    <t>12/4/2025</t>
  </si>
  <si>
    <t>119</t>
  </si>
  <si>
    <t>120</t>
  </si>
  <si>
    <t>121</t>
  </si>
  <si>
    <t>22/4/2025</t>
  </si>
  <si>
    <t>174</t>
  </si>
  <si>
    <t>24/4/2025</t>
  </si>
  <si>
    <t>205</t>
  </si>
  <si>
    <t>30/4/2025</t>
  </si>
  <si>
    <t>251</t>
  </si>
  <si>
    <t>28/4/2025</t>
  </si>
  <si>
    <t>233</t>
  </si>
  <si>
    <t>SL</t>
  </si>
  <si>
    <t>DATE</t>
  </si>
  <si>
    <t>LR NO</t>
  </si>
  <si>
    <t>JA/00157</t>
  </si>
  <si>
    <t>JA/00229</t>
  </si>
  <si>
    <t>JA/00230</t>
  </si>
  <si>
    <t>JA/00422</t>
  </si>
  <si>
    <t>JA/00458</t>
  </si>
  <si>
    <t>JA/00556</t>
  </si>
  <si>
    <t>JA/00579</t>
  </si>
  <si>
    <t>JA/00609</t>
  </si>
  <si>
    <t>JA/00891</t>
  </si>
  <si>
    <t>JA/00911</t>
  </si>
  <si>
    <t>JA/00913</t>
  </si>
  <si>
    <t>JA/00919</t>
  </si>
  <si>
    <t>JA/01403</t>
  </si>
  <si>
    <t>JA/01581</t>
  </si>
  <si>
    <t>JA/01966</t>
  </si>
  <si>
    <t>JA/02071</t>
  </si>
  <si>
    <t>INV NO</t>
  </si>
  <si>
    <t>KARANJIA</t>
  </si>
  <si>
    <t>ITAMATI</t>
  </si>
  <si>
    <t>NAYAGARH</t>
  </si>
  <si>
    <t>TALCHER</t>
  </si>
  <si>
    <t>BALASORE</t>
  </si>
  <si>
    <t>PARADEEP</t>
  </si>
  <si>
    <t>RAIRANGPUR</t>
  </si>
  <si>
    <t>CTC</t>
  </si>
  <si>
    <t>FROM</t>
  </si>
  <si>
    <t>TO</t>
  </si>
  <si>
    <t>CASE</t>
  </si>
  <si>
    <t>WEIGHT</t>
  </si>
  <si>
    <t>RATE</t>
  </si>
  <si>
    <t>AMOUNT</t>
  </si>
  <si>
    <t>INVOICE
PRAGATI LOGISTICS,SAMANTA SAHI KHUNTIA LANE,8984191006
GST No:21AGHPB9356M1Z9</t>
  </si>
  <si>
    <t xml:space="preserve">SHREE JAGANNATH ENTERPRISES
Address: HOLDING NO - 103/B  BINAYAK NAGAR NEAR CWC WIRE HOUSE , NAYABAZAR,9437015940
GST No:21AFGPG3345B1Z9
</t>
  </si>
  <si>
    <t>Kindly, verify &amp; confirm within 7 days, else GST will be filed by 20th APRIL, 2025. 
GST to be paid by Consignor under Reverse Charge Mechanism(RCM) as per GST.</t>
  </si>
  <si>
    <t>Thanking you for your business.
PRAGATI LOGISTICS</t>
  </si>
  <si>
    <t>(RUPEES TEN THOUSAND TWO HUNDRED SIXTY ONLY)</t>
  </si>
  <si>
    <t xml:space="preserve">Bill Date: 30/04/2025
Bill NO : 4106
Total Amount:10260.00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</si>
</sst>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47625</xdr:rowOff>
    </xdr:from>
    <xdr:to>
      <xdr:col>7</xdr:col>
      <xdr:colOff>438150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47625"/>
          <a:ext cx="3933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D%20BILL%20MARCH%2025\SHREE%20JAGANNATH%20ENTERPRIS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5\PAIID%20BILL%20FEBRUARY%2025\SHREE%20JAGANNATH%20ENTERPRISER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ANANDAPUR</v>
          </cell>
          <cell r="F4" t="str">
            <v>2825</v>
          </cell>
          <cell r="G4">
            <v>10</v>
          </cell>
          <cell r="H4">
            <v>200</v>
          </cell>
          <cell r="I4">
            <v>1.6</v>
          </cell>
        </row>
        <row r="5">
          <cell r="E5" t="str">
            <v>KARANJIA</v>
          </cell>
          <cell r="F5" t="str">
            <v>2856</v>
          </cell>
          <cell r="G5">
            <v>20</v>
          </cell>
          <cell r="H5">
            <v>400</v>
          </cell>
          <cell r="I5">
            <v>1.85</v>
          </cell>
        </row>
        <row r="6">
          <cell r="E6" t="str">
            <v>ANANDAPUR</v>
          </cell>
          <cell r="F6" t="str">
            <v>2883</v>
          </cell>
          <cell r="G6">
            <v>15</v>
          </cell>
          <cell r="H6">
            <v>300</v>
          </cell>
          <cell r="I6">
            <v>1.6</v>
          </cell>
        </row>
        <row r="7">
          <cell r="E7" t="str">
            <v>KARANJIA</v>
          </cell>
          <cell r="F7" t="str">
            <v>2885</v>
          </cell>
          <cell r="G7">
            <v>22</v>
          </cell>
          <cell r="H7">
            <v>440</v>
          </cell>
          <cell r="I7">
            <v>1.85</v>
          </cell>
        </row>
        <row r="8">
          <cell r="E8" t="str">
            <v>KARANJIA</v>
          </cell>
          <cell r="F8" t="str">
            <v>2897</v>
          </cell>
          <cell r="G8">
            <v>35</v>
          </cell>
          <cell r="H8">
            <v>700</v>
          </cell>
          <cell r="I8">
            <v>1.85</v>
          </cell>
        </row>
        <row r="9">
          <cell r="E9" t="str">
            <v>RAIRANGPUR</v>
          </cell>
          <cell r="F9" t="str">
            <v>2895</v>
          </cell>
          <cell r="G9">
            <v>1</v>
          </cell>
          <cell r="H9">
            <v>12</v>
          </cell>
          <cell r="I9">
            <v>2.1</v>
          </cell>
        </row>
        <row r="10">
          <cell r="E10" t="str">
            <v>JAJPUR ROAD</v>
          </cell>
          <cell r="F10" t="str">
            <v>2910</v>
          </cell>
          <cell r="G10">
            <v>15</v>
          </cell>
          <cell r="H10">
            <v>300</v>
          </cell>
          <cell r="I10">
            <v>1.6</v>
          </cell>
        </row>
        <row r="11">
          <cell r="E11" t="str">
            <v>ANANDAPUR</v>
          </cell>
          <cell r="F11" t="str">
            <v>2909</v>
          </cell>
          <cell r="G11">
            <v>20</v>
          </cell>
          <cell r="H11">
            <v>400</v>
          </cell>
          <cell r="I11">
            <v>1.6</v>
          </cell>
        </row>
        <row r="12">
          <cell r="E12" t="str">
            <v>KARANJIA</v>
          </cell>
          <cell r="F12" t="str">
            <v>2911</v>
          </cell>
          <cell r="G12">
            <v>20</v>
          </cell>
          <cell r="H12">
            <v>400</v>
          </cell>
          <cell r="I12">
            <v>1.85</v>
          </cell>
        </row>
        <row r="13">
          <cell r="E13" t="str">
            <v>TALCHER</v>
          </cell>
          <cell r="F13" t="str">
            <v>2931</v>
          </cell>
          <cell r="G13">
            <v>15</v>
          </cell>
          <cell r="H13">
            <v>300</v>
          </cell>
          <cell r="I13">
            <v>1.6</v>
          </cell>
        </row>
        <row r="14">
          <cell r="E14" t="str">
            <v>JAJPUR ROAD</v>
          </cell>
          <cell r="F14" t="str">
            <v>2943</v>
          </cell>
          <cell r="G14">
            <v>3</v>
          </cell>
          <cell r="H14">
            <v>54</v>
          </cell>
          <cell r="I14">
            <v>1.6</v>
          </cell>
        </row>
        <row r="15">
          <cell r="E15" t="str">
            <v>TITILAGARH</v>
          </cell>
          <cell r="F15" t="str">
            <v>2935</v>
          </cell>
          <cell r="G15">
            <v>15</v>
          </cell>
          <cell r="H15">
            <v>300</v>
          </cell>
          <cell r="I15">
            <v>3</v>
          </cell>
        </row>
        <row r="16">
          <cell r="E16" t="str">
            <v>JUPURA</v>
          </cell>
          <cell r="F16" t="str">
            <v>2942</v>
          </cell>
          <cell r="G16">
            <v>60</v>
          </cell>
          <cell r="H16">
            <v>1200</v>
          </cell>
          <cell r="I16">
            <v>1.6</v>
          </cell>
        </row>
        <row r="17">
          <cell r="E17" t="str">
            <v>KEONJHAR</v>
          </cell>
          <cell r="F17" t="str">
            <v>3012</v>
          </cell>
          <cell r="G17">
            <v>10</v>
          </cell>
          <cell r="H17">
            <v>200</v>
          </cell>
          <cell r="I17">
            <v>1.6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JUPURA</v>
          </cell>
          <cell r="F4" t="str">
            <v>2536</v>
          </cell>
          <cell r="G4">
            <v>50</v>
          </cell>
          <cell r="H4">
            <v>1000</v>
          </cell>
          <cell r="I4">
            <v>1.6</v>
          </cell>
        </row>
        <row r="5">
          <cell r="E5" t="str">
            <v>KARANJIA</v>
          </cell>
          <cell r="F5" t="str">
            <v>2566</v>
          </cell>
          <cell r="G5">
            <v>45</v>
          </cell>
          <cell r="H5">
            <v>900</v>
          </cell>
          <cell r="I5">
            <v>1.85</v>
          </cell>
        </row>
        <row r="6">
          <cell r="E6" t="str">
            <v>NAYAGARH</v>
          </cell>
          <cell r="F6" t="str">
            <v>2618</v>
          </cell>
          <cell r="G6">
            <v>17</v>
          </cell>
          <cell r="H6">
            <v>340</v>
          </cell>
          <cell r="I6">
            <v>1.6</v>
          </cell>
        </row>
        <row r="7">
          <cell r="E7" t="str">
            <v>NAYAGARH</v>
          </cell>
          <cell r="F7" t="str">
            <v>2713</v>
          </cell>
          <cell r="G7">
            <v>24</v>
          </cell>
          <cell r="H7">
            <v>480</v>
          </cell>
          <cell r="I7">
            <v>1.6</v>
          </cell>
        </row>
        <row r="8">
          <cell r="E8" t="str">
            <v>ITAMATI</v>
          </cell>
          <cell r="F8" t="str">
            <v>2735</v>
          </cell>
          <cell r="G8">
            <v>65</v>
          </cell>
          <cell r="H8">
            <v>1300</v>
          </cell>
          <cell r="I8">
            <v>1.6</v>
          </cell>
        </row>
        <row r="9">
          <cell r="E9" t="str">
            <v>NAYAGARH</v>
          </cell>
          <cell r="F9" t="str">
            <v>2780</v>
          </cell>
          <cell r="G9">
            <v>12</v>
          </cell>
          <cell r="H9">
            <v>240</v>
          </cell>
          <cell r="I9">
            <v>1.6</v>
          </cell>
        </row>
        <row r="10">
          <cell r="E10" t="str">
            <v>JODA</v>
          </cell>
          <cell r="F10" t="str">
            <v>2781</v>
          </cell>
          <cell r="G10">
            <v>15</v>
          </cell>
          <cell r="H10">
            <v>300</v>
          </cell>
          <cell r="I10">
            <v>2.1</v>
          </cell>
        </row>
        <row r="11">
          <cell r="E11" t="str">
            <v>RAIRANGPUR</v>
          </cell>
          <cell r="F11" t="str">
            <v>2779</v>
          </cell>
          <cell r="G11">
            <v>1</v>
          </cell>
          <cell r="H11">
            <v>25</v>
          </cell>
          <cell r="I11">
            <v>2.1</v>
          </cell>
        </row>
        <row r="12">
          <cell r="E12" t="str">
            <v>JODA</v>
          </cell>
          <cell r="F12" t="str">
            <v>2803</v>
          </cell>
          <cell r="G12">
            <v>20</v>
          </cell>
          <cell r="H12">
            <v>400</v>
          </cell>
          <cell r="I12">
            <v>2.1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O12" sqref="O12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8.28515625" bestFit="1" customWidth="1"/>
    <col min="9" max="9" width="6.5703125" customWidth="1"/>
    <col min="10" max="10" width="7.5703125" customWidth="1"/>
    <col min="11" max="11" width="9.42578125" bestFit="1" customWidth="1"/>
  </cols>
  <sheetData>
    <row r="1" spans="1:11" s="1" customFormat="1" ht="90" customHeight="1">
      <c r="A1" s="6"/>
      <c r="B1" s="7"/>
      <c r="C1" s="7"/>
      <c r="D1" s="7"/>
      <c r="E1" s="7"/>
      <c r="F1" s="7"/>
      <c r="G1" s="7"/>
      <c r="H1" s="8"/>
      <c r="I1" s="9" t="s">
        <v>61</v>
      </c>
      <c r="J1" s="9"/>
      <c r="K1" s="9"/>
    </row>
    <row r="2" spans="1:11" s="1" customFormat="1" ht="69" customHeight="1">
      <c r="A2" s="6" t="s">
        <v>62</v>
      </c>
      <c r="B2" s="7"/>
      <c r="C2" s="7"/>
      <c r="D2" s="7"/>
      <c r="E2" s="7"/>
      <c r="F2" s="7"/>
      <c r="G2" s="7"/>
      <c r="H2" s="8"/>
      <c r="I2" s="10" t="s">
        <v>66</v>
      </c>
      <c r="J2" s="10"/>
      <c r="K2" s="10"/>
    </row>
    <row r="3" spans="1:11" s="19" customFormat="1">
      <c r="A3" s="18" t="s">
        <v>27</v>
      </c>
      <c r="B3" s="18" t="s">
        <v>28</v>
      </c>
      <c r="C3" s="18" t="s">
        <v>29</v>
      </c>
      <c r="D3" s="18" t="s">
        <v>46</v>
      </c>
      <c r="E3" s="18" t="s">
        <v>55</v>
      </c>
      <c r="F3" s="18" t="s">
        <v>56</v>
      </c>
      <c r="G3" s="18" t="s">
        <v>57</v>
      </c>
      <c r="H3" s="18" t="s">
        <v>58</v>
      </c>
      <c r="I3" s="5" t="s">
        <v>59</v>
      </c>
      <c r="J3" s="5" t="s">
        <v>29</v>
      </c>
      <c r="K3" s="5" t="s">
        <v>60</v>
      </c>
    </row>
    <row r="4" spans="1:11">
      <c r="A4" s="2">
        <v>1</v>
      </c>
      <c r="B4" s="2" t="s">
        <v>0</v>
      </c>
      <c r="C4" s="2" t="s">
        <v>30</v>
      </c>
      <c r="D4" s="2" t="s">
        <v>1</v>
      </c>
      <c r="E4" s="4" t="s">
        <v>54</v>
      </c>
      <c r="F4" s="2" t="s">
        <v>47</v>
      </c>
      <c r="G4" s="2">
        <v>25</v>
      </c>
      <c r="H4" s="2">
        <v>500</v>
      </c>
      <c r="I4" s="20">
        <f>VLOOKUP(F4,[1]Invoice!$E$4:$I$17,5,FALSE)</f>
        <v>1.85</v>
      </c>
      <c r="J4" s="20">
        <v>30</v>
      </c>
      <c r="K4" s="2">
        <f>H4*I4+J4</f>
        <v>955</v>
      </c>
    </row>
    <row r="5" spans="1:11">
      <c r="A5" s="2">
        <v>2</v>
      </c>
      <c r="B5" s="2" t="s">
        <v>0</v>
      </c>
      <c r="C5" s="2" t="s">
        <v>31</v>
      </c>
      <c r="D5" s="2" t="s">
        <v>3</v>
      </c>
      <c r="E5" s="4" t="s">
        <v>54</v>
      </c>
      <c r="F5" s="2" t="s">
        <v>48</v>
      </c>
      <c r="G5" s="2">
        <v>15</v>
      </c>
      <c r="H5" s="2">
        <v>300</v>
      </c>
      <c r="I5" s="20">
        <f>VLOOKUP(F5,[2]Invoice!$E$4:$I$12,5,FALSE)</f>
        <v>1.6</v>
      </c>
      <c r="J5" s="20">
        <v>30</v>
      </c>
      <c r="K5" s="2">
        <f t="shared" ref="K5:K20" si="0">H5*I5+J5</f>
        <v>510</v>
      </c>
    </row>
    <row r="6" spans="1:11">
      <c r="A6" s="2">
        <v>3</v>
      </c>
      <c r="B6" s="2" t="s">
        <v>2</v>
      </c>
      <c r="C6" s="2" t="s">
        <v>32</v>
      </c>
      <c r="D6" s="2" t="s">
        <v>4</v>
      </c>
      <c r="E6" s="4" t="s">
        <v>54</v>
      </c>
      <c r="F6" s="2" t="s">
        <v>49</v>
      </c>
      <c r="G6" s="2">
        <v>21</v>
      </c>
      <c r="H6" s="2">
        <v>420</v>
      </c>
      <c r="I6" s="20">
        <f>VLOOKUP(F6,[2]Invoice!$E$4:$I$12,5,FALSE)</f>
        <v>1.6</v>
      </c>
      <c r="J6" s="20">
        <v>30</v>
      </c>
      <c r="K6" s="2">
        <f t="shared" si="0"/>
        <v>702</v>
      </c>
    </row>
    <row r="7" spans="1:11">
      <c r="A7" s="2">
        <v>4</v>
      </c>
      <c r="B7" s="2" t="s">
        <v>5</v>
      </c>
      <c r="C7" s="2" t="s">
        <v>33</v>
      </c>
      <c r="D7" s="2" t="s">
        <v>6</v>
      </c>
      <c r="E7" s="4" t="s">
        <v>54</v>
      </c>
      <c r="F7" s="2" t="s">
        <v>50</v>
      </c>
      <c r="G7" s="2">
        <v>3</v>
      </c>
      <c r="H7" s="2">
        <v>100</v>
      </c>
      <c r="I7" s="20">
        <f>VLOOKUP(F7,[1]Invoice!$E$4:$I$17,5,FALSE)</f>
        <v>1.6</v>
      </c>
      <c r="J7" s="20">
        <v>30</v>
      </c>
      <c r="K7" s="2">
        <f t="shared" si="0"/>
        <v>190</v>
      </c>
    </row>
    <row r="8" spans="1:11">
      <c r="A8" s="2">
        <v>5</v>
      </c>
      <c r="B8" s="2" t="s">
        <v>5</v>
      </c>
      <c r="C8" s="2" t="s">
        <v>33</v>
      </c>
      <c r="D8" s="2" t="s">
        <v>6</v>
      </c>
      <c r="E8" s="4" t="s">
        <v>54</v>
      </c>
      <c r="F8" s="2" t="s">
        <v>50</v>
      </c>
      <c r="G8" s="2">
        <v>5</v>
      </c>
      <c r="H8" s="2">
        <v>100</v>
      </c>
      <c r="I8" s="20">
        <f>VLOOKUP(F8,[1]Invoice!$E$4:$I$17,5,FALSE)</f>
        <v>1.6</v>
      </c>
      <c r="J8" s="20">
        <v>30</v>
      </c>
      <c r="K8" s="2">
        <f t="shared" si="0"/>
        <v>190</v>
      </c>
    </row>
    <row r="9" spans="1:11">
      <c r="A9" s="2">
        <v>6</v>
      </c>
      <c r="B9" s="2" t="s">
        <v>5</v>
      </c>
      <c r="C9" s="2" t="s">
        <v>34</v>
      </c>
      <c r="D9" s="2" t="s">
        <v>8</v>
      </c>
      <c r="E9" s="4" t="s">
        <v>54</v>
      </c>
      <c r="F9" s="2" t="s">
        <v>51</v>
      </c>
      <c r="G9" s="2">
        <v>5</v>
      </c>
      <c r="H9" s="2">
        <v>60</v>
      </c>
      <c r="I9" s="20">
        <v>1.6</v>
      </c>
      <c r="J9" s="20">
        <v>30</v>
      </c>
      <c r="K9" s="2">
        <f t="shared" si="0"/>
        <v>126</v>
      </c>
    </row>
    <row r="10" spans="1:11">
      <c r="A10" s="2">
        <v>7</v>
      </c>
      <c r="B10" s="2" t="s">
        <v>7</v>
      </c>
      <c r="C10" s="2" t="s">
        <v>35</v>
      </c>
      <c r="D10" s="2" t="s">
        <v>9</v>
      </c>
      <c r="E10" s="4" t="s">
        <v>54</v>
      </c>
      <c r="F10" s="2" t="s">
        <v>52</v>
      </c>
      <c r="G10" s="2">
        <v>4</v>
      </c>
      <c r="H10" s="2">
        <v>80</v>
      </c>
      <c r="I10" s="20">
        <v>1.6</v>
      </c>
      <c r="J10" s="20">
        <v>30</v>
      </c>
      <c r="K10" s="2">
        <f t="shared" si="0"/>
        <v>158</v>
      </c>
    </row>
    <row r="11" spans="1:11">
      <c r="A11" s="2">
        <v>8</v>
      </c>
      <c r="B11" s="2" t="s">
        <v>10</v>
      </c>
      <c r="C11" s="2" t="s">
        <v>36</v>
      </c>
      <c r="D11" s="2" t="s">
        <v>11</v>
      </c>
      <c r="E11" s="4" t="s">
        <v>54</v>
      </c>
      <c r="F11" s="2" t="s">
        <v>47</v>
      </c>
      <c r="G11" s="2">
        <v>24</v>
      </c>
      <c r="H11" s="2">
        <v>180</v>
      </c>
      <c r="I11" s="20">
        <f>VLOOKUP(F11,[1]Invoice!$E$4:$I$17,5,FALSE)</f>
        <v>1.85</v>
      </c>
      <c r="J11" s="20">
        <v>30</v>
      </c>
      <c r="K11" s="2">
        <f t="shared" si="0"/>
        <v>363</v>
      </c>
    </row>
    <row r="12" spans="1:11">
      <c r="A12" s="2">
        <v>9</v>
      </c>
      <c r="B12" s="2" t="s">
        <v>10</v>
      </c>
      <c r="C12" s="2" t="s">
        <v>37</v>
      </c>
      <c r="D12" s="2" t="s">
        <v>12</v>
      </c>
      <c r="E12" s="4" t="s">
        <v>54</v>
      </c>
      <c r="F12" s="2" t="s">
        <v>48</v>
      </c>
      <c r="G12" s="2">
        <v>60</v>
      </c>
      <c r="H12" s="2">
        <v>1500</v>
      </c>
      <c r="I12" s="20">
        <f>VLOOKUP(F12,[2]Invoice!$E$4:$I$12,5,FALSE)</f>
        <v>1.6</v>
      </c>
      <c r="J12" s="20">
        <v>30</v>
      </c>
      <c r="K12" s="2">
        <f t="shared" si="0"/>
        <v>2430</v>
      </c>
    </row>
    <row r="13" spans="1:11">
      <c r="A13" s="2">
        <v>10</v>
      </c>
      <c r="B13" s="2" t="s">
        <v>13</v>
      </c>
      <c r="C13" s="2" t="s">
        <v>38</v>
      </c>
      <c r="D13" s="2" t="s">
        <v>14</v>
      </c>
      <c r="E13" s="4" t="s">
        <v>54</v>
      </c>
      <c r="F13" s="2" t="s">
        <v>51</v>
      </c>
      <c r="G13" s="2">
        <v>19</v>
      </c>
      <c r="H13" s="2">
        <v>380</v>
      </c>
      <c r="I13" s="20">
        <v>1.6</v>
      </c>
      <c r="J13" s="20">
        <v>30</v>
      </c>
      <c r="K13" s="2">
        <f t="shared" si="0"/>
        <v>638</v>
      </c>
    </row>
    <row r="14" spans="1:11">
      <c r="A14" s="2">
        <v>11</v>
      </c>
      <c r="B14" s="2" t="s">
        <v>15</v>
      </c>
      <c r="C14" s="2" t="s">
        <v>39</v>
      </c>
      <c r="D14" s="2" t="s">
        <v>16</v>
      </c>
      <c r="E14" s="4" t="s">
        <v>54</v>
      </c>
      <c r="F14" s="2" t="s">
        <v>47</v>
      </c>
      <c r="G14" s="2">
        <v>20</v>
      </c>
      <c r="H14" s="2">
        <v>400</v>
      </c>
      <c r="I14" s="20">
        <f>VLOOKUP(F14,[1]Invoice!$E$4:$I$17,5,FALSE)</f>
        <v>1.85</v>
      </c>
      <c r="J14" s="20">
        <v>30</v>
      </c>
      <c r="K14" s="2">
        <f t="shared" si="0"/>
        <v>770</v>
      </c>
    </row>
    <row r="15" spans="1:11">
      <c r="A15" s="2">
        <v>12</v>
      </c>
      <c r="B15" s="2" t="s">
        <v>15</v>
      </c>
      <c r="C15" s="2" t="s">
        <v>40</v>
      </c>
      <c r="D15" s="2" t="s">
        <v>17</v>
      </c>
      <c r="E15" s="4" t="s">
        <v>54</v>
      </c>
      <c r="F15" s="2" t="s">
        <v>47</v>
      </c>
      <c r="G15" s="2">
        <v>40</v>
      </c>
      <c r="H15" s="2">
        <v>800</v>
      </c>
      <c r="I15" s="20">
        <f>VLOOKUP(F15,[1]Invoice!$E$4:$I$17,5,FALSE)</f>
        <v>1.85</v>
      </c>
      <c r="J15" s="20">
        <v>30</v>
      </c>
      <c r="K15" s="2">
        <f t="shared" si="0"/>
        <v>1510</v>
      </c>
    </row>
    <row r="16" spans="1:11">
      <c r="A16" s="2">
        <v>13</v>
      </c>
      <c r="B16" s="2" t="s">
        <v>13</v>
      </c>
      <c r="C16" s="2" t="s">
        <v>41</v>
      </c>
      <c r="D16" s="2" t="s">
        <v>18</v>
      </c>
      <c r="E16" s="4" t="s">
        <v>54</v>
      </c>
      <c r="F16" s="2" t="s">
        <v>53</v>
      </c>
      <c r="G16" s="2">
        <v>2</v>
      </c>
      <c r="H16" s="2">
        <v>40</v>
      </c>
      <c r="I16" s="20">
        <f>VLOOKUP(F16,[1]Invoice!$E$4:$I$17,5,FALSE)</f>
        <v>2.1</v>
      </c>
      <c r="J16" s="20">
        <v>30</v>
      </c>
      <c r="K16" s="2">
        <f t="shared" si="0"/>
        <v>114</v>
      </c>
    </row>
    <row r="17" spans="1:13">
      <c r="A17" s="2">
        <v>14</v>
      </c>
      <c r="B17" s="2" t="s">
        <v>19</v>
      </c>
      <c r="C17" s="2" t="s">
        <v>42</v>
      </c>
      <c r="D17" s="2" t="s">
        <v>20</v>
      </c>
      <c r="E17" s="4" t="s">
        <v>54</v>
      </c>
      <c r="F17" s="2" t="s">
        <v>50</v>
      </c>
      <c r="G17" s="2">
        <v>10</v>
      </c>
      <c r="H17" s="2">
        <v>200</v>
      </c>
      <c r="I17" s="20">
        <f>VLOOKUP(F17,[1]Invoice!$E$4:$I$17,5,FALSE)</f>
        <v>1.6</v>
      </c>
      <c r="J17" s="20">
        <v>30</v>
      </c>
      <c r="K17" s="2">
        <f t="shared" si="0"/>
        <v>350</v>
      </c>
    </row>
    <row r="18" spans="1:13">
      <c r="A18" s="2">
        <v>15</v>
      </c>
      <c r="B18" s="2" t="s">
        <v>21</v>
      </c>
      <c r="C18" s="2" t="s">
        <v>43</v>
      </c>
      <c r="D18" s="2" t="s">
        <v>22</v>
      </c>
      <c r="E18" s="4" t="s">
        <v>54</v>
      </c>
      <c r="F18" s="2" t="s">
        <v>49</v>
      </c>
      <c r="G18" s="2">
        <v>19</v>
      </c>
      <c r="H18" s="2">
        <v>380</v>
      </c>
      <c r="I18" s="20">
        <f>VLOOKUP(F18,[2]Invoice!$E$4:$I$12,5,FALSE)</f>
        <v>1.6</v>
      </c>
      <c r="J18" s="20">
        <v>30</v>
      </c>
      <c r="K18" s="2">
        <f t="shared" si="0"/>
        <v>638</v>
      </c>
    </row>
    <row r="19" spans="1:13">
      <c r="A19" s="2">
        <v>16</v>
      </c>
      <c r="B19" s="2" t="s">
        <v>23</v>
      </c>
      <c r="C19" s="2" t="s">
        <v>44</v>
      </c>
      <c r="D19" s="2" t="s">
        <v>24</v>
      </c>
      <c r="E19" s="4" t="s">
        <v>54</v>
      </c>
      <c r="F19" s="2" t="s">
        <v>49</v>
      </c>
      <c r="G19" s="2">
        <v>15</v>
      </c>
      <c r="H19" s="2">
        <v>300</v>
      </c>
      <c r="I19" s="20">
        <f>VLOOKUP(F19,[2]Invoice!$E$4:$I$12,5,FALSE)</f>
        <v>1.6</v>
      </c>
      <c r="J19" s="20">
        <v>30</v>
      </c>
      <c r="K19" s="2">
        <f t="shared" si="0"/>
        <v>510</v>
      </c>
    </row>
    <row r="20" spans="1:13">
      <c r="A20" s="2">
        <v>17</v>
      </c>
      <c r="B20" s="2" t="s">
        <v>25</v>
      </c>
      <c r="C20" s="2" t="s">
        <v>45</v>
      </c>
      <c r="D20" s="2" t="s">
        <v>26</v>
      </c>
      <c r="E20" s="4" t="s">
        <v>54</v>
      </c>
      <c r="F20" s="2" t="s">
        <v>53</v>
      </c>
      <c r="G20" s="2">
        <v>2</v>
      </c>
      <c r="H20" s="2">
        <v>36</v>
      </c>
      <c r="I20" s="20">
        <f>VLOOKUP(F20,[1]Invoice!$E$4:$I$17,5,FALSE)</f>
        <v>2.1</v>
      </c>
      <c r="J20" s="20">
        <v>30</v>
      </c>
      <c r="K20" s="2">
        <f t="shared" si="0"/>
        <v>105.60000000000001</v>
      </c>
    </row>
    <row r="21" spans="1:13" s="16" customFormat="1">
      <c r="A21" s="11" t="s">
        <v>65</v>
      </c>
      <c r="B21" s="12"/>
      <c r="C21" s="12"/>
      <c r="D21" s="12"/>
      <c r="E21" s="12"/>
      <c r="F21" s="12"/>
      <c r="G21" s="12"/>
      <c r="H21" s="12"/>
      <c r="I21" s="13"/>
      <c r="J21" s="14"/>
      <c r="K21" s="15">
        <f>ROUND(SUM(K4:K20),0)</f>
        <v>10260</v>
      </c>
      <c r="M21" s="21"/>
    </row>
    <row r="22" spans="1:13" s="16" customFormat="1" ht="30" customHeight="1">
      <c r="A22" s="3" t="s">
        <v>63</v>
      </c>
      <c r="B22" s="3"/>
      <c r="C22" s="3"/>
      <c r="D22" s="3"/>
      <c r="E22" s="3"/>
      <c r="F22" s="3"/>
      <c r="G22" s="3"/>
      <c r="H22" s="3"/>
      <c r="I22" s="17"/>
      <c r="J22" s="17"/>
      <c r="K22" s="17"/>
    </row>
    <row r="23" spans="1:13" s="16" customFormat="1" ht="30" customHeight="1">
      <c r="A23" s="3" t="s">
        <v>64</v>
      </c>
      <c r="B23" s="3"/>
      <c r="C23" s="3"/>
      <c r="D23" s="3"/>
      <c r="E23" s="3"/>
      <c r="F23" s="3"/>
      <c r="G23" s="3"/>
      <c r="H23" s="3"/>
      <c r="I23" s="17"/>
      <c r="J23" s="17"/>
      <c r="K23" s="17"/>
    </row>
  </sheetData>
  <mergeCells count="7">
    <mergeCell ref="A21:J21"/>
    <mergeCell ref="A22:K22"/>
    <mergeCell ref="A23:K23"/>
    <mergeCell ref="A1:H1"/>
    <mergeCell ref="I1:K1"/>
    <mergeCell ref="A2:H2"/>
    <mergeCell ref="I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2025-05-14T06:50:20Z</dcterms:created>
  <dcterms:modified xsi:type="dcterms:W3CDTF">2025-05-14T06:50:23Z</dcterms:modified>
</cp:coreProperties>
</file>