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9" i="1"/>
  <c r="K9"/>
  <c r="K21"/>
  <c r="I9"/>
  <c r="I10"/>
  <c r="I11"/>
  <c r="I12"/>
  <c r="I13"/>
  <c r="I14"/>
  <c r="I15"/>
  <c r="I16"/>
  <c r="I17"/>
  <c r="I18"/>
  <c r="I19"/>
  <c r="I20"/>
  <c r="I21"/>
  <c r="I22"/>
  <c r="I23"/>
  <c r="I24"/>
  <c r="I25"/>
  <c r="I5"/>
  <c r="I6"/>
  <c r="I7"/>
  <c r="I8"/>
  <c r="I4"/>
  <c r="H5"/>
  <c r="K5" s="1"/>
  <c r="H6"/>
  <c r="K6" s="1"/>
  <c r="H7"/>
  <c r="K7" s="1"/>
  <c r="H8"/>
  <c r="K8" s="1"/>
  <c r="H10"/>
  <c r="K10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2"/>
  <c r="K22" s="1"/>
  <c r="H23"/>
  <c r="K23" s="1"/>
  <c r="H24"/>
  <c r="K24" s="1"/>
  <c r="H25"/>
  <c r="K25" s="1"/>
  <c r="H4"/>
  <c r="K4" s="1"/>
  <c r="K26" l="1"/>
</calcChain>
</file>

<file path=xl/sharedStrings.xml><?xml version="1.0" encoding="utf-8"?>
<sst xmlns="http://schemas.openxmlformats.org/spreadsheetml/2006/main" count="127" uniqueCount="97">
  <si>
    <t>INVOICE
PRAGATI LOGISTICS,SAMANTA SAHI KHUNTIA LANE,8984191006
GST No:21AGHPB9356M1Z9</t>
  </si>
  <si>
    <t>17/2/2025</t>
  </si>
  <si>
    <t>5269</t>
  </si>
  <si>
    <t>14/2/2025</t>
  </si>
  <si>
    <t>5264</t>
  </si>
  <si>
    <t>11/2/2025</t>
  </si>
  <si>
    <t>5253</t>
  </si>
  <si>
    <t>12/2/2025</t>
  </si>
  <si>
    <t>5245</t>
  </si>
  <si>
    <t>08/2/2025</t>
  </si>
  <si>
    <t>5247</t>
  </si>
  <si>
    <t>5255</t>
  </si>
  <si>
    <t>10/2/2025</t>
  </si>
  <si>
    <t>5248</t>
  </si>
  <si>
    <t>5246</t>
  </si>
  <si>
    <t>07/2/2025</t>
  </si>
  <si>
    <t>5239</t>
  </si>
  <si>
    <t>5243</t>
  </si>
  <si>
    <t>04/2/2025</t>
  </si>
  <si>
    <t>5231</t>
  </si>
  <si>
    <t>5228</t>
  </si>
  <si>
    <t>27/2/2025</t>
  </si>
  <si>
    <t>5312</t>
  </si>
  <si>
    <t>28/2/2025</t>
  </si>
  <si>
    <t>5320</t>
  </si>
  <si>
    <t>03/2/2025</t>
  </si>
  <si>
    <t>5225</t>
  </si>
  <si>
    <t>26/2/2025</t>
  </si>
  <si>
    <t>5296</t>
  </si>
  <si>
    <t>25/2/2025</t>
  </si>
  <si>
    <t>5300</t>
  </si>
  <si>
    <t>21/2/2025</t>
  </si>
  <si>
    <t>5289</t>
  </si>
  <si>
    <t>20/2/2025</t>
  </si>
  <si>
    <t>5283</t>
  </si>
  <si>
    <t>5285</t>
  </si>
  <si>
    <t>18/2/2025</t>
  </si>
  <si>
    <t>5276</t>
  </si>
  <si>
    <t>5270</t>
  </si>
  <si>
    <t>Thanking you for your business.
PRAGATI LOGISTICS</t>
  </si>
  <si>
    <t>Kindly, verify &amp; confirm within 7 days, else GST will be filed by 20th MARCH, 2025. 
GST to be paid by Consignor under Reverse Charge Mechanism(RCM) as per GST.</t>
  </si>
  <si>
    <t>JA/24709</t>
  </si>
  <si>
    <t>JA/24987</t>
  </si>
  <si>
    <t>JA/24977</t>
  </si>
  <si>
    <t>JA/25163</t>
  </si>
  <si>
    <t>JA/25111</t>
  </si>
  <si>
    <t>JA/25324</t>
  </si>
  <si>
    <t>JA/25279</t>
  </si>
  <si>
    <t>JA/25314</t>
  </si>
  <si>
    <t>JA/25428</t>
  </si>
  <si>
    <t>JA/25394</t>
  </si>
  <si>
    <t>JA/25459</t>
  </si>
  <si>
    <t>JA/25584</t>
  </si>
  <si>
    <t>JA/25838</t>
  </si>
  <si>
    <t>JA/25848</t>
  </si>
  <si>
    <t>JA/26013</t>
  </si>
  <si>
    <t>JA/26213</t>
  </si>
  <si>
    <t>JA/26363</t>
  </si>
  <si>
    <t>JA/26179</t>
  </si>
  <si>
    <t>JA/26470</t>
  </si>
  <si>
    <t>JA/26530</t>
  </si>
  <si>
    <t>JA/26808</t>
  </si>
  <si>
    <t>JA/26915</t>
  </si>
  <si>
    <t>SL.</t>
  </si>
  <si>
    <t>DATE</t>
  </si>
  <si>
    <t>LR NO.</t>
  </si>
  <si>
    <t>FROM</t>
  </si>
  <si>
    <t>TO</t>
  </si>
  <si>
    <t>INV. NO.</t>
  </si>
  <si>
    <t>CASE</t>
  </si>
  <si>
    <t>RATE</t>
  </si>
  <si>
    <t>DD.CH.</t>
  </si>
  <si>
    <t>LR CH.</t>
  </si>
  <si>
    <t>AMT.</t>
  </si>
  <si>
    <t>BARIPADA</t>
  </si>
  <si>
    <t>BALASORE</t>
  </si>
  <si>
    <t>NIMAPARA</t>
  </si>
  <si>
    <t>DHENKANAL</t>
  </si>
  <si>
    <t>PURI</t>
  </si>
  <si>
    <t>NIRAKARPUR</t>
  </si>
  <si>
    <t>SORO</t>
  </si>
  <si>
    <t>PATTAMUNDAI</t>
  </si>
  <si>
    <t>JATNI</t>
  </si>
  <si>
    <t>ANGUL</t>
  </si>
  <si>
    <t>BHADRAK</t>
  </si>
  <si>
    <t>JAJPUR ROAD</t>
  </si>
  <si>
    <t>TALCHER</t>
  </si>
  <si>
    <t>NAYAGARH</t>
  </si>
  <si>
    <t>DIGAPAHANDI</t>
  </si>
  <si>
    <t>JALESWAR</t>
  </si>
  <si>
    <t>ATHAGARH</t>
  </si>
  <si>
    <t>KANTABANJI</t>
  </si>
  <si>
    <t>CTC</t>
  </si>
  <si>
    <t xml:space="preserve">RMSS AGENCIES PRIVATE LIMITED
Address:UPPER TELENGABAZAR PLOT NO.1819/2987, TELENGABAZAR, NEAR PURI GHAT,9337717079
GST No:21AAFCR2037Q1ZA
</t>
  </si>
  <si>
    <t>ATTABIRA</t>
  </si>
  <si>
    <t>(RUPEES NINE THOUSAND TWO HUNDRED TWENTY EIGHT ONLY)</t>
  </si>
  <si>
    <t xml:space="preserve">Bill Date:28/02/2025
Bill NO : 36772
Total Amount:9223.00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</si>
</sst>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76200</xdr:colOff>
      <xdr:row>0</xdr:row>
      <xdr:rowOff>1047540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419475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tabSelected="1" workbookViewId="0">
      <selection activeCell="T17" sqref="T1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4.42578125" style="1" bestFit="1" customWidth="1"/>
    <col min="6" max="6" width="8.7109375" style="1" bestFit="1" customWidth="1"/>
    <col min="7" max="7" width="5.42578125" style="1" bestFit="1" customWidth="1"/>
    <col min="8" max="8" width="7.28515625" style="2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4.25" customHeight="1">
      <c r="A2" s="17" t="s">
        <v>93</v>
      </c>
      <c r="B2" s="18"/>
      <c r="C2" s="18"/>
      <c r="D2" s="18"/>
      <c r="E2" s="18"/>
      <c r="F2" s="18"/>
      <c r="G2" s="19"/>
      <c r="H2" s="20" t="s">
        <v>96</v>
      </c>
      <c r="I2" s="20"/>
      <c r="J2" s="20"/>
      <c r="K2" s="20"/>
    </row>
    <row r="3" spans="1:11" s="3" customFormat="1">
      <c r="A3" s="7" t="s">
        <v>63</v>
      </c>
      <c r="B3" s="7" t="s">
        <v>64</v>
      </c>
      <c r="C3" s="7" t="s">
        <v>65</v>
      </c>
      <c r="D3" s="3" t="s">
        <v>66</v>
      </c>
      <c r="E3" s="7" t="s">
        <v>67</v>
      </c>
      <c r="F3" s="7" t="s">
        <v>68</v>
      </c>
      <c r="G3" s="7" t="s">
        <v>69</v>
      </c>
      <c r="H3" s="8" t="s">
        <v>70</v>
      </c>
      <c r="I3" s="8" t="s">
        <v>71</v>
      </c>
      <c r="J3" s="8" t="s">
        <v>72</v>
      </c>
      <c r="K3" s="8" t="s">
        <v>73</v>
      </c>
    </row>
    <row r="4" spans="1:11">
      <c r="A4" s="4">
        <v>1</v>
      </c>
      <c r="B4" s="4" t="s">
        <v>25</v>
      </c>
      <c r="C4" s="4" t="s">
        <v>41</v>
      </c>
      <c r="D4" s="9" t="s">
        <v>92</v>
      </c>
      <c r="E4" s="4" t="s">
        <v>74</v>
      </c>
      <c r="F4" s="4" t="s">
        <v>26</v>
      </c>
      <c r="G4" s="4">
        <v>3</v>
      </c>
      <c r="H4" s="5">
        <f>VLOOKUP(E4,'[1]N M INTERNATIONAL'!$C$3:$E$80,3,FALSE)</f>
        <v>76</v>
      </c>
      <c r="I4" s="5">
        <f>G4*10</f>
        <v>30</v>
      </c>
      <c r="J4" s="5">
        <v>20</v>
      </c>
      <c r="K4" s="5">
        <f>G4*H4+I4+J4</f>
        <v>278</v>
      </c>
    </row>
    <row r="5" spans="1:11">
      <c r="A5" s="4">
        <v>2</v>
      </c>
      <c r="B5" s="4" t="s">
        <v>18</v>
      </c>
      <c r="C5" s="4" t="s">
        <v>42</v>
      </c>
      <c r="D5" s="9" t="s">
        <v>92</v>
      </c>
      <c r="E5" s="4" t="s">
        <v>75</v>
      </c>
      <c r="F5" s="4" t="s">
        <v>19</v>
      </c>
      <c r="G5" s="4">
        <v>6</v>
      </c>
      <c r="H5" s="5">
        <f>VLOOKUP(E5,'[1]N M INTERNATIONAL'!$C$3:$E$80,3,FALSE)</f>
        <v>64</v>
      </c>
      <c r="I5" s="5">
        <f t="shared" ref="I5:I25" si="0">G5*10</f>
        <v>60</v>
      </c>
      <c r="J5" s="5">
        <v>20</v>
      </c>
      <c r="K5" s="5">
        <f t="shared" ref="K5:K25" si="1">G5*H5+I5+J5</f>
        <v>464</v>
      </c>
    </row>
    <row r="6" spans="1:11">
      <c r="A6" s="4">
        <v>3</v>
      </c>
      <c r="B6" s="4" t="s">
        <v>18</v>
      </c>
      <c r="C6" s="4" t="s">
        <v>43</v>
      </c>
      <c r="D6" s="9" t="s">
        <v>92</v>
      </c>
      <c r="E6" s="4" t="s">
        <v>76</v>
      </c>
      <c r="F6" s="4" t="s">
        <v>20</v>
      </c>
      <c r="G6" s="4">
        <v>13</v>
      </c>
      <c r="H6" s="5">
        <f>VLOOKUP(E6,'[1]N M INTERNATIONAL'!$C$3:$E$80,3,FALSE)</f>
        <v>50</v>
      </c>
      <c r="I6" s="5">
        <f t="shared" si="0"/>
        <v>130</v>
      </c>
      <c r="J6" s="5">
        <v>20</v>
      </c>
      <c r="K6" s="5">
        <f t="shared" si="1"/>
        <v>800</v>
      </c>
    </row>
    <row r="7" spans="1:11">
      <c r="A7" s="4">
        <v>4</v>
      </c>
      <c r="B7" s="4" t="s">
        <v>15</v>
      </c>
      <c r="C7" s="4" t="s">
        <v>44</v>
      </c>
      <c r="D7" s="9" t="s">
        <v>92</v>
      </c>
      <c r="E7" s="4" t="s">
        <v>77</v>
      </c>
      <c r="F7" s="4" t="s">
        <v>16</v>
      </c>
      <c r="G7" s="4">
        <v>3</v>
      </c>
      <c r="H7" s="5">
        <f>VLOOKUP(E7,'[1]N M INTERNATIONAL'!$C$3:$E$80,3,FALSE)</f>
        <v>50</v>
      </c>
      <c r="I7" s="5">
        <f t="shared" si="0"/>
        <v>30</v>
      </c>
      <c r="J7" s="5">
        <v>20</v>
      </c>
      <c r="K7" s="5">
        <f t="shared" si="1"/>
        <v>200</v>
      </c>
    </row>
    <row r="8" spans="1:11">
      <c r="A8" s="4">
        <v>5</v>
      </c>
      <c r="B8" s="4" t="s">
        <v>15</v>
      </c>
      <c r="C8" s="4" t="s">
        <v>45</v>
      </c>
      <c r="D8" s="9" t="s">
        <v>92</v>
      </c>
      <c r="E8" s="4" t="s">
        <v>78</v>
      </c>
      <c r="F8" s="4" t="s">
        <v>17</v>
      </c>
      <c r="G8" s="4">
        <v>2</v>
      </c>
      <c r="H8" s="5">
        <f>VLOOKUP(E8,'[1]N M INTERNATIONAL'!$C$3:$E$80,3,FALSE)</f>
        <v>50</v>
      </c>
      <c r="I8" s="5">
        <f t="shared" si="0"/>
        <v>20</v>
      </c>
      <c r="J8" s="5">
        <v>20</v>
      </c>
      <c r="K8" s="5">
        <f t="shared" si="1"/>
        <v>140</v>
      </c>
    </row>
    <row r="9" spans="1:11">
      <c r="A9" s="4">
        <v>6</v>
      </c>
      <c r="B9" s="4" t="s">
        <v>9</v>
      </c>
      <c r="C9" s="4" t="s">
        <v>46</v>
      </c>
      <c r="D9" s="9" t="s">
        <v>92</v>
      </c>
      <c r="E9" s="4" t="s">
        <v>79</v>
      </c>
      <c r="F9" s="4" t="s">
        <v>10</v>
      </c>
      <c r="G9" s="4">
        <v>5</v>
      </c>
      <c r="H9" s="10">
        <v>61</v>
      </c>
      <c r="I9" s="5">
        <f t="shared" si="0"/>
        <v>50</v>
      </c>
      <c r="J9" s="5">
        <v>20</v>
      </c>
      <c r="K9" s="5">
        <f t="shared" si="1"/>
        <v>375</v>
      </c>
    </row>
    <row r="10" spans="1:11">
      <c r="A10" s="4">
        <v>7</v>
      </c>
      <c r="B10" s="4" t="s">
        <v>9</v>
      </c>
      <c r="C10" s="4" t="s">
        <v>47</v>
      </c>
      <c r="D10" s="9" t="s">
        <v>92</v>
      </c>
      <c r="E10" s="4" t="s">
        <v>80</v>
      </c>
      <c r="F10" s="4" t="s">
        <v>14</v>
      </c>
      <c r="G10" s="4">
        <v>4</v>
      </c>
      <c r="H10" s="5">
        <f>VLOOKUP(E10,'[1]N M INTERNATIONAL'!$C$3:$E$80,3,FALSE)</f>
        <v>61</v>
      </c>
      <c r="I10" s="5">
        <f t="shared" si="0"/>
        <v>40</v>
      </c>
      <c r="J10" s="5">
        <v>20</v>
      </c>
      <c r="K10" s="5">
        <f t="shared" si="1"/>
        <v>304</v>
      </c>
    </row>
    <row r="11" spans="1:11">
      <c r="A11" s="4">
        <v>8</v>
      </c>
      <c r="B11" s="4" t="s">
        <v>12</v>
      </c>
      <c r="C11" s="4" t="s">
        <v>48</v>
      </c>
      <c r="D11" s="9" t="s">
        <v>92</v>
      </c>
      <c r="E11" s="4" t="s">
        <v>81</v>
      </c>
      <c r="F11" s="4" t="s">
        <v>13</v>
      </c>
      <c r="G11" s="4">
        <v>3</v>
      </c>
      <c r="H11" s="5">
        <f>VLOOKUP(E11,'[1]N M INTERNATIONAL'!$C$3:$E$80,3,FALSE)</f>
        <v>50</v>
      </c>
      <c r="I11" s="5">
        <f t="shared" si="0"/>
        <v>30</v>
      </c>
      <c r="J11" s="5">
        <v>20</v>
      </c>
      <c r="K11" s="5">
        <f t="shared" si="1"/>
        <v>200</v>
      </c>
    </row>
    <row r="12" spans="1:11">
      <c r="A12" s="4">
        <v>9</v>
      </c>
      <c r="B12" s="4" t="s">
        <v>5</v>
      </c>
      <c r="C12" s="4" t="s">
        <v>49</v>
      </c>
      <c r="D12" s="9" t="s">
        <v>92</v>
      </c>
      <c r="E12" s="4" t="s">
        <v>82</v>
      </c>
      <c r="F12" s="4" t="s">
        <v>6</v>
      </c>
      <c r="G12" s="4">
        <v>2</v>
      </c>
      <c r="H12" s="5">
        <f>VLOOKUP(E12,'[1]N M INTERNATIONAL'!$C$3:$E$80,3,FALSE)</f>
        <v>50</v>
      </c>
      <c r="I12" s="5">
        <f t="shared" si="0"/>
        <v>20</v>
      </c>
      <c r="J12" s="5">
        <v>20</v>
      </c>
      <c r="K12" s="5">
        <f t="shared" si="1"/>
        <v>140</v>
      </c>
    </row>
    <row r="13" spans="1:11">
      <c r="A13" s="4">
        <v>10</v>
      </c>
      <c r="B13" s="4" t="s">
        <v>5</v>
      </c>
      <c r="C13" s="4" t="s">
        <v>50</v>
      </c>
      <c r="D13" s="9" t="s">
        <v>92</v>
      </c>
      <c r="E13" s="4" t="s">
        <v>83</v>
      </c>
      <c r="F13" s="4" t="s">
        <v>11</v>
      </c>
      <c r="G13" s="4">
        <v>3</v>
      </c>
      <c r="H13" s="5">
        <f>VLOOKUP(E13,'[1]N M INTERNATIONAL'!$C$3:$E$80,3,FALSE)</f>
        <v>55</v>
      </c>
      <c r="I13" s="5">
        <f t="shared" si="0"/>
        <v>30</v>
      </c>
      <c r="J13" s="5">
        <v>20</v>
      </c>
      <c r="K13" s="5">
        <f t="shared" si="1"/>
        <v>215</v>
      </c>
    </row>
    <row r="14" spans="1:11">
      <c r="A14" s="4">
        <v>11</v>
      </c>
      <c r="B14" s="4" t="s">
        <v>7</v>
      </c>
      <c r="C14" s="4" t="s">
        <v>51</v>
      </c>
      <c r="D14" s="9" t="s">
        <v>92</v>
      </c>
      <c r="E14" s="4" t="s">
        <v>78</v>
      </c>
      <c r="F14" s="4" t="s">
        <v>8</v>
      </c>
      <c r="G14" s="4">
        <v>6</v>
      </c>
      <c r="H14" s="5">
        <f>VLOOKUP(E14,'[1]N M INTERNATIONAL'!$C$3:$E$80,3,FALSE)</f>
        <v>50</v>
      </c>
      <c r="I14" s="5">
        <f t="shared" si="0"/>
        <v>60</v>
      </c>
      <c r="J14" s="5">
        <v>20</v>
      </c>
      <c r="K14" s="5">
        <f t="shared" si="1"/>
        <v>380</v>
      </c>
    </row>
    <row r="15" spans="1:11">
      <c r="A15" s="4">
        <v>12</v>
      </c>
      <c r="B15" s="4" t="s">
        <v>3</v>
      </c>
      <c r="C15" s="4" t="s">
        <v>52</v>
      </c>
      <c r="D15" s="9" t="s">
        <v>92</v>
      </c>
      <c r="E15" s="4" t="s">
        <v>84</v>
      </c>
      <c r="F15" s="4" t="s">
        <v>4</v>
      </c>
      <c r="G15" s="4">
        <v>8</v>
      </c>
      <c r="H15" s="5">
        <f>VLOOKUP(E15,'[1]N M INTERNATIONAL'!$C$3:$E$80,3,FALSE)</f>
        <v>50</v>
      </c>
      <c r="I15" s="5">
        <f t="shared" si="0"/>
        <v>80</v>
      </c>
      <c r="J15" s="5">
        <v>20</v>
      </c>
      <c r="K15" s="5">
        <f t="shared" si="1"/>
        <v>500</v>
      </c>
    </row>
    <row r="16" spans="1:11">
      <c r="A16" s="4">
        <v>13</v>
      </c>
      <c r="B16" s="4" t="s">
        <v>1</v>
      </c>
      <c r="C16" s="4" t="s">
        <v>53</v>
      </c>
      <c r="D16" s="9" t="s">
        <v>92</v>
      </c>
      <c r="E16" s="4" t="s">
        <v>85</v>
      </c>
      <c r="F16" s="4" t="s">
        <v>2</v>
      </c>
      <c r="G16" s="4">
        <v>8</v>
      </c>
      <c r="H16" s="5">
        <f>VLOOKUP(E16,'[1]N M INTERNATIONAL'!$C$3:$E$80,3,FALSE)</f>
        <v>57</v>
      </c>
      <c r="I16" s="5">
        <f t="shared" si="0"/>
        <v>80</v>
      </c>
      <c r="J16" s="5">
        <v>20</v>
      </c>
      <c r="K16" s="5">
        <f t="shared" si="1"/>
        <v>556</v>
      </c>
    </row>
    <row r="17" spans="1:11">
      <c r="A17" s="4">
        <v>14</v>
      </c>
      <c r="B17" s="4" t="s">
        <v>1</v>
      </c>
      <c r="C17" s="4" t="s">
        <v>54</v>
      </c>
      <c r="D17" s="9" t="s">
        <v>92</v>
      </c>
      <c r="E17" s="4" t="s">
        <v>86</v>
      </c>
      <c r="F17" s="4" t="s">
        <v>38</v>
      </c>
      <c r="G17" s="4">
        <v>5</v>
      </c>
      <c r="H17" s="5">
        <f>VLOOKUP(E17,'[1]N M INTERNATIONAL'!$C$3:$E$80,3,FALSE)</f>
        <v>50</v>
      </c>
      <c r="I17" s="5">
        <f t="shared" si="0"/>
        <v>50</v>
      </c>
      <c r="J17" s="5">
        <v>20</v>
      </c>
      <c r="K17" s="5">
        <f t="shared" si="1"/>
        <v>320</v>
      </c>
    </row>
    <row r="18" spans="1:11">
      <c r="A18" s="4">
        <v>15</v>
      </c>
      <c r="B18" s="4" t="s">
        <v>36</v>
      </c>
      <c r="C18" s="4" t="s">
        <v>55</v>
      </c>
      <c r="D18" s="9" t="s">
        <v>92</v>
      </c>
      <c r="E18" s="4" t="s">
        <v>87</v>
      </c>
      <c r="F18" s="4" t="s">
        <v>37</v>
      </c>
      <c r="G18" s="4">
        <v>17</v>
      </c>
      <c r="H18" s="5">
        <f>VLOOKUP(E18,'[1]N M INTERNATIONAL'!$C$3:$E$80,3,FALSE)</f>
        <v>50</v>
      </c>
      <c r="I18" s="5">
        <f t="shared" si="0"/>
        <v>170</v>
      </c>
      <c r="J18" s="5">
        <v>20</v>
      </c>
      <c r="K18" s="5">
        <f t="shared" si="1"/>
        <v>1040</v>
      </c>
    </row>
    <row r="19" spans="1:11">
      <c r="A19" s="4">
        <v>16</v>
      </c>
      <c r="B19" s="4" t="s">
        <v>33</v>
      </c>
      <c r="C19" s="4" t="s">
        <v>56</v>
      </c>
      <c r="D19" s="9" t="s">
        <v>92</v>
      </c>
      <c r="E19" s="4" t="s">
        <v>88</v>
      </c>
      <c r="F19" s="4" t="s">
        <v>34</v>
      </c>
      <c r="G19" s="4">
        <v>5</v>
      </c>
      <c r="H19" s="5">
        <f>VLOOKUP(E19,'[1]N M INTERNATIONAL'!$C$3:$E$80,3,FALSE)</f>
        <v>72</v>
      </c>
      <c r="I19" s="5">
        <f t="shared" si="0"/>
        <v>50</v>
      </c>
      <c r="J19" s="5">
        <v>20</v>
      </c>
      <c r="K19" s="5">
        <f t="shared" si="1"/>
        <v>430</v>
      </c>
    </row>
    <row r="20" spans="1:11">
      <c r="A20" s="4">
        <v>17</v>
      </c>
      <c r="B20" s="4" t="s">
        <v>31</v>
      </c>
      <c r="C20" s="4" t="s">
        <v>57</v>
      </c>
      <c r="D20" s="9" t="s">
        <v>92</v>
      </c>
      <c r="E20" s="4" t="s">
        <v>89</v>
      </c>
      <c r="F20" s="4" t="s">
        <v>32</v>
      </c>
      <c r="G20" s="4">
        <v>4</v>
      </c>
      <c r="H20" s="5">
        <f>VLOOKUP(E20,'[1]N M INTERNATIONAL'!$C$3:$E$80,3,FALSE)</f>
        <v>76</v>
      </c>
      <c r="I20" s="5">
        <f t="shared" si="0"/>
        <v>40</v>
      </c>
      <c r="J20" s="5">
        <v>20</v>
      </c>
      <c r="K20" s="5">
        <f t="shared" si="1"/>
        <v>364</v>
      </c>
    </row>
    <row r="21" spans="1:11">
      <c r="A21" s="4">
        <v>18</v>
      </c>
      <c r="B21" s="4" t="s">
        <v>31</v>
      </c>
      <c r="C21" s="4" t="s">
        <v>58</v>
      </c>
      <c r="D21" s="9" t="s">
        <v>92</v>
      </c>
      <c r="E21" s="9" t="s">
        <v>94</v>
      </c>
      <c r="F21" s="4" t="s">
        <v>35</v>
      </c>
      <c r="G21" s="4">
        <v>2</v>
      </c>
      <c r="H21" s="5">
        <v>90</v>
      </c>
      <c r="I21" s="5">
        <f t="shared" si="0"/>
        <v>20</v>
      </c>
      <c r="J21" s="5">
        <v>20</v>
      </c>
      <c r="K21" s="5">
        <f t="shared" si="1"/>
        <v>220</v>
      </c>
    </row>
    <row r="22" spans="1:11">
      <c r="A22" s="4">
        <v>19</v>
      </c>
      <c r="B22" s="4" t="s">
        <v>29</v>
      </c>
      <c r="C22" s="4" t="s">
        <v>59</v>
      </c>
      <c r="D22" s="9" t="s">
        <v>92</v>
      </c>
      <c r="E22" s="4" t="s">
        <v>82</v>
      </c>
      <c r="F22" s="4" t="s">
        <v>30</v>
      </c>
      <c r="G22" s="4">
        <v>18</v>
      </c>
      <c r="H22" s="5">
        <f>VLOOKUP(E22,'[1]N M INTERNATIONAL'!$C$3:$E$80,3,FALSE)</f>
        <v>50</v>
      </c>
      <c r="I22" s="5">
        <f t="shared" si="0"/>
        <v>180</v>
      </c>
      <c r="J22" s="5">
        <v>20</v>
      </c>
      <c r="K22" s="5">
        <f t="shared" si="1"/>
        <v>1100</v>
      </c>
    </row>
    <row r="23" spans="1:11">
      <c r="A23" s="4">
        <v>20</v>
      </c>
      <c r="B23" s="4" t="s">
        <v>27</v>
      </c>
      <c r="C23" s="4" t="s">
        <v>60</v>
      </c>
      <c r="D23" s="9" t="s">
        <v>92</v>
      </c>
      <c r="E23" s="4" t="s">
        <v>90</v>
      </c>
      <c r="F23" s="4" t="s">
        <v>28</v>
      </c>
      <c r="G23" s="4">
        <v>5</v>
      </c>
      <c r="H23" s="5">
        <f>VLOOKUP(E23,'[1]N M INTERNATIONAL'!$C$3:$E$80,3,FALSE)</f>
        <v>50</v>
      </c>
      <c r="I23" s="5">
        <f t="shared" si="0"/>
        <v>50</v>
      </c>
      <c r="J23" s="5">
        <v>20</v>
      </c>
      <c r="K23" s="5">
        <f t="shared" si="1"/>
        <v>320</v>
      </c>
    </row>
    <row r="24" spans="1:11">
      <c r="A24" s="4">
        <v>21</v>
      </c>
      <c r="B24" s="4" t="s">
        <v>21</v>
      </c>
      <c r="C24" s="4" t="s">
        <v>61</v>
      </c>
      <c r="D24" s="9" t="s">
        <v>92</v>
      </c>
      <c r="E24" s="4" t="s">
        <v>91</v>
      </c>
      <c r="F24" s="4" t="s">
        <v>22</v>
      </c>
      <c r="G24" s="4">
        <v>3</v>
      </c>
      <c r="H24" s="5">
        <f>VLOOKUP(E24,'[1]N M INTERNATIONAL'!$C$3:$E$80,3,FALSE)</f>
        <v>109</v>
      </c>
      <c r="I24" s="5">
        <f t="shared" si="0"/>
        <v>30</v>
      </c>
      <c r="J24" s="5">
        <v>20</v>
      </c>
      <c r="K24" s="5">
        <f t="shared" si="1"/>
        <v>377</v>
      </c>
    </row>
    <row r="25" spans="1:11">
      <c r="A25" s="4">
        <v>22</v>
      </c>
      <c r="B25" s="4" t="s">
        <v>23</v>
      </c>
      <c r="C25" s="4" t="s">
        <v>62</v>
      </c>
      <c r="D25" s="9" t="s">
        <v>92</v>
      </c>
      <c r="E25" s="4" t="s">
        <v>84</v>
      </c>
      <c r="F25" s="4" t="s">
        <v>24</v>
      </c>
      <c r="G25" s="4">
        <v>8</v>
      </c>
      <c r="H25" s="5">
        <f>VLOOKUP(E25,'[1]N M INTERNATIONAL'!$C$3:$E$80,3,FALSE)</f>
        <v>50</v>
      </c>
      <c r="I25" s="5">
        <f t="shared" si="0"/>
        <v>80</v>
      </c>
      <c r="J25" s="5">
        <v>20</v>
      </c>
      <c r="K25" s="5">
        <f t="shared" si="1"/>
        <v>500</v>
      </c>
    </row>
    <row r="26" spans="1:11" s="3" customFormat="1">
      <c r="A26" s="11" t="s">
        <v>95</v>
      </c>
      <c r="B26" s="12"/>
      <c r="C26" s="12"/>
      <c r="D26" s="12"/>
      <c r="E26" s="12"/>
      <c r="F26" s="12"/>
      <c r="G26" s="12"/>
      <c r="H26" s="13"/>
      <c r="I26" s="13"/>
      <c r="J26" s="14"/>
      <c r="K26" s="6">
        <f>SUM(K4:K25)</f>
        <v>9223</v>
      </c>
    </row>
    <row r="27" spans="1:11" s="3" customFormat="1" ht="30" customHeight="1">
      <c r="A27" s="15" t="s">
        <v>40</v>
      </c>
      <c r="B27" s="15"/>
      <c r="C27" s="15"/>
      <c r="D27" s="15"/>
      <c r="E27" s="15"/>
      <c r="F27" s="15"/>
      <c r="G27" s="15"/>
      <c r="H27" s="16"/>
      <c r="I27" s="16"/>
      <c r="J27" s="16"/>
      <c r="K27" s="16"/>
    </row>
    <row r="28" spans="1:11" s="3" customFormat="1" ht="30" customHeight="1">
      <c r="A28" s="15" t="s">
        <v>39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</row>
    <row r="29" spans="1:11">
      <c r="G29" s="21">
        <f>SUM(G4:G25)</f>
        <v>133</v>
      </c>
    </row>
  </sheetData>
  <sortState ref="B4:G25">
    <sortCondition ref="B4"/>
  </sortState>
  <mergeCells count="7">
    <mergeCell ref="A26:J26"/>
    <mergeCell ref="A27:K27"/>
    <mergeCell ref="A28:K28"/>
    <mergeCell ref="A1:G1"/>
    <mergeCell ref="A2:G2"/>
    <mergeCell ref="H1:K1"/>
    <mergeCell ref="H2:K2"/>
  </mergeCells>
  <conditionalFormatting sqref="C3:C1048576">
    <cfRule type="duplicateValues" dxfId="2" priority="3"/>
    <cfRule type="duplicateValues" dxfId="1" priority="4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2025-03-08T10:16:40Z</dcterms:created>
  <dcterms:modified xsi:type="dcterms:W3CDTF">2025-03-28T11:35:14Z</dcterms:modified>
</cp:coreProperties>
</file>