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 l="1"/>
</calcChain>
</file>

<file path=xl/sharedStrings.xml><?xml version="1.0" encoding="utf-8"?>
<sst xmlns="http://schemas.openxmlformats.org/spreadsheetml/2006/main" count="107" uniqueCount="75">
  <si>
    <t>INVOICE
PRAGATI LOGISTICS,SAMANTA SAHI KHUNTIA LANE,8984191006
GST No:21AGHPB9356M1Z9</t>
  </si>
  <si>
    <t>Thanking you for your business.
PRAGATI LOGISTICS</t>
  </si>
  <si>
    <t>BHUBAN</t>
  </si>
  <si>
    <t>BARIPADA</t>
  </si>
  <si>
    <t>JALESWAR</t>
  </si>
  <si>
    <t>DATE</t>
  </si>
  <si>
    <t>FROM</t>
  </si>
  <si>
    <t>DESTINATION</t>
  </si>
  <si>
    <t>CASE</t>
  </si>
  <si>
    <t>RATE</t>
  </si>
  <si>
    <t>HML</t>
  </si>
  <si>
    <t>KUCHINDA</t>
  </si>
  <si>
    <t>RAIRANGPUR</t>
  </si>
  <si>
    <t>KARANJIA</t>
  </si>
  <si>
    <t>BORIKINA</t>
  </si>
  <si>
    <t>BBSR</t>
  </si>
  <si>
    <t>AMT.</t>
  </si>
  <si>
    <t>REDHAKHOL</t>
  </si>
  <si>
    <t>KAPTIPADA</t>
  </si>
  <si>
    <t>Kindly, verify &amp; confirm within 7 days, else GST will be filed by 20th MAY, 2024. 
GST to be paid by Consignor under Reverse Charge Mechanism(RCM) as per GST.</t>
  </si>
  <si>
    <t>SL.</t>
  </si>
  <si>
    <t>LR NO.</t>
  </si>
  <si>
    <t>INV.NO.</t>
  </si>
  <si>
    <t>LR CH.</t>
  </si>
  <si>
    <t>05/4/2024</t>
  </si>
  <si>
    <t>PL/BH/00236</t>
  </si>
  <si>
    <t>0039</t>
  </si>
  <si>
    <t>BALIGUDA</t>
  </si>
  <si>
    <t>06/4/2024</t>
  </si>
  <si>
    <t>PL/BH/00292</t>
  </si>
  <si>
    <t>0073</t>
  </si>
  <si>
    <t>BRAHMAGIRI</t>
  </si>
  <si>
    <t>09/4/2024</t>
  </si>
  <si>
    <t>PL/BH/00349</t>
  </si>
  <si>
    <t>0098</t>
  </si>
  <si>
    <t>10/4/2024</t>
  </si>
  <si>
    <t>PL/BH/00367</t>
  </si>
  <si>
    <t>108</t>
  </si>
  <si>
    <t>15/4/2024</t>
  </si>
  <si>
    <t>PL/BH/00577</t>
  </si>
  <si>
    <t>198</t>
  </si>
  <si>
    <t>PL/BH/00584</t>
  </si>
  <si>
    <t>191</t>
  </si>
  <si>
    <t>PL/BH/00585</t>
  </si>
  <si>
    <t>195</t>
  </si>
  <si>
    <t>17/4/2024</t>
  </si>
  <si>
    <t>PL/BH/00638</t>
  </si>
  <si>
    <t>0218</t>
  </si>
  <si>
    <t>20/4/2024</t>
  </si>
  <si>
    <t>PL/BH/00760</t>
  </si>
  <si>
    <t>283</t>
  </si>
  <si>
    <t>PL/BH/00761</t>
  </si>
  <si>
    <t>262</t>
  </si>
  <si>
    <t>PL/BH/00762</t>
  </si>
  <si>
    <t>255</t>
  </si>
  <si>
    <t>PL/BH/00763</t>
  </si>
  <si>
    <t>22/4/2024</t>
  </si>
  <si>
    <t>PL/BH/00880</t>
  </si>
  <si>
    <t>0353</t>
  </si>
  <si>
    <t>23/4/2024</t>
  </si>
  <si>
    <t>PL/BH/00881</t>
  </si>
  <si>
    <t>0318</t>
  </si>
  <si>
    <t>PL/BH/00938</t>
  </si>
  <si>
    <t>0319</t>
  </si>
  <si>
    <t>PL/BH/00939</t>
  </si>
  <si>
    <t>370</t>
  </si>
  <si>
    <t>26/4/2024</t>
  </si>
  <si>
    <t>PL/BH/01097</t>
  </si>
  <si>
    <t>0399</t>
  </si>
  <si>
    <t>29/4/2024</t>
  </si>
  <si>
    <t>PL/BH/01179</t>
  </si>
  <si>
    <t>0435</t>
  </si>
  <si>
    <t>(RUPEES TWENTY SEVEN THOUSAND SIX HUNDRED NINETY FOUR ONLY)</t>
  </si>
  <si>
    <t xml:space="preserve">
KARNATAKA SOAPS and DETERGENTS LIMITED
Address: PLOT NO-G-3, CHANDAKA,CHANDAKA IND. ESTATE-751009 ODISHA,9337119708
GST No:21AAACK8519K1ZJ
</t>
  </si>
  <si>
    <t xml:space="preserve">Bill Date: 30/04/2024
Bill NO : 3762
Total Amount: 27694.00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</si>
</sst>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38100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5909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13" workbookViewId="0">
      <selection activeCell="P20" sqref="P20"/>
    </sheetView>
  </sheetViews>
  <sheetFormatPr defaultRowHeight="15"/>
  <cols>
    <col min="1" max="1" width="3.5703125" style="1" customWidth="1"/>
    <col min="2" max="2" width="9.7109375" style="1" bestFit="1" customWidth="1"/>
    <col min="3" max="3" width="12.28515625" style="1" customWidth="1"/>
    <col min="4" max="4" width="8.28515625" style="1" bestFit="1" customWidth="1"/>
    <col min="5" max="5" width="6.42578125" style="1" bestFit="1" customWidth="1"/>
    <col min="6" max="6" width="13.140625" style="1" bestFit="1" customWidth="1"/>
    <col min="7" max="7" width="6" style="1" customWidth="1"/>
    <col min="8" max="8" width="7" style="2" customWidth="1"/>
    <col min="9" max="9" width="6.85546875" style="2" customWidth="1"/>
    <col min="10" max="10" width="7.1406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83.25" customHeight="1">
      <c r="A1" s="18"/>
      <c r="B1" s="18"/>
      <c r="C1" s="18"/>
      <c r="D1" s="18"/>
      <c r="E1" s="18"/>
      <c r="F1" s="18"/>
      <c r="G1" s="18"/>
      <c r="H1" s="20" t="s">
        <v>0</v>
      </c>
      <c r="I1" s="20"/>
      <c r="J1" s="20"/>
      <c r="K1" s="20"/>
    </row>
    <row r="2" spans="1:11" ht="72.75" customHeight="1">
      <c r="A2" s="19" t="s">
        <v>73</v>
      </c>
      <c r="B2" s="19"/>
      <c r="C2" s="19"/>
      <c r="D2" s="19"/>
      <c r="E2" s="19"/>
      <c r="F2" s="19"/>
      <c r="G2" s="19"/>
      <c r="H2" s="20" t="s">
        <v>74</v>
      </c>
      <c r="I2" s="20"/>
      <c r="J2" s="20"/>
      <c r="K2" s="20"/>
    </row>
    <row r="3" spans="1:11">
      <c r="A3" s="4" t="s">
        <v>20</v>
      </c>
      <c r="B3" s="4" t="s">
        <v>5</v>
      </c>
      <c r="C3" s="4" t="s">
        <v>21</v>
      </c>
      <c r="D3" s="4" t="s">
        <v>22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23</v>
      </c>
      <c r="K3" s="5" t="s">
        <v>16</v>
      </c>
    </row>
    <row r="4" spans="1:11">
      <c r="A4" s="6">
        <v>1</v>
      </c>
      <c r="B4" s="7" t="s">
        <v>24</v>
      </c>
      <c r="C4" s="7" t="s">
        <v>25</v>
      </c>
      <c r="D4" s="7" t="s">
        <v>26</v>
      </c>
      <c r="E4" s="8" t="s">
        <v>15</v>
      </c>
      <c r="F4" s="7" t="s">
        <v>27</v>
      </c>
      <c r="G4" s="7">
        <v>6</v>
      </c>
      <c r="H4" s="9">
        <f>VLOOKUP(F4,'[1]KARNATAKA SOAP'!$C$3:$D$150,2,FALSE)</f>
        <v>140</v>
      </c>
      <c r="I4" s="9">
        <f t="shared" ref="I4:I21" si="0">G4*2</f>
        <v>12</v>
      </c>
      <c r="J4" s="9">
        <v>30</v>
      </c>
      <c r="K4" s="9">
        <f t="shared" ref="K4:K21" si="1">G4*H4+I4+J4</f>
        <v>882</v>
      </c>
    </row>
    <row r="5" spans="1:11">
      <c r="A5" s="6">
        <v>2</v>
      </c>
      <c r="B5" s="7" t="s">
        <v>28</v>
      </c>
      <c r="C5" s="7" t="s">
        <v>29</v>
      </c>
      <c r="D5" s="7" t="s">
        <v>30</v>
      </c>
      <c r="E5" s="8" t="s">
        <v>15</v>
      </c>
      <c r="F5" s="7" t="s">
        <v>31</v>
      </c>
      <c r="G5" s="7">
        <v>10</v>
      </c>
      <c r="H5" s="9">
        <f>VLOOKUP(F5,'[1]KARNATAKA SOAP'!$C$3:$D$150,2,FALSE)</f>
        <v>120</v>
      </c>
      <c r="I5" s="9">
        <f t="shared" si="0"/>
        <v>20</v>
      </c>
      <c r="J5" s="9">
        <v>30</v>
      </c>
      <c r="K5" s="9">
        <f t="shared" si="1"/>
        <v>1250</v>
      </c>
    </row>
    <row r="6" spans="1:11">
      <c r="A6" s="6">
        <v>3</v>
      </c>
      <c r="B6" s="7" t="s">
        <v>32</v>
      </c>
      <c r="C6" s="7" t="s">
        <v>33</v>
      </c>
      <c r="D6" s="7" t="s">
        <v>34</v>
      </c>
      <c r="E6" s="8" t="s">
        <v>15</v>
      </c>
      <c r="F6" s="7" t="s">
        <v>3</v>
      </c>
      <c r="G6" s="7">
        <v>10</v>
      </c>
      <c r="H6" s="9">
        <f>VLOOKUP(F6,'[1]KARNATAKA SOAP'!$C$3:$D$150,2,FALSE)</f>
        <v>130</v>
      </c>
      <c r="I6" s="9">
        <f t="shared" si="0"/>
        <v>20</v>
      </c>
      <c r="J6" s="9">
        <v>30</v>
      </c>
      <c r="K6" s="9">
        <f t="shared" si="1"/>
        <v>1350</v>
      </c>
    </row>
    <row r="7" spans="1:11">
      <c r="A7" s="6">
        <v>4</v>
      </c>
      <c r="B7" s="7" t="s">
        <v>35</v>
      </c>
      <c r="C7" s="7" t="s">
        <v>36</v>
      </c>
      <c r="D7" s="7" t="s">
        <v>37</v>
      </c>
      <c r="E7" s="8" t="s">
        <v>15</v>
      </c>
      <c r="F7" s="8" t="s">
        <v>17</v>
      </c>
      <c r="G7" s="7">
        <v>22</v>
      </c>
      <c r="H7" s="9">
        <f>VLOOKUP(F7,'[1]KARNATAKA SOAP'!$C$3:$D$150,2,FALSE)</f>
        <v>140</v>
      </c>
      <c r="I7" s="9">
        <f t="shared" si="0"/>
        <v>44</v>
      </c>
      <c r="J7" s="9">
        <v>30</v>
      </c>
      <c r="K7" s="9">
        <f t="shared" si="1"/>
        <v>3154</v>
      </c>
    </row>
    <row r="8" spans="1:11">
      <c r="A8" s="6">
        <v>5</v>
      </c>
      <c r="B8" s="7" t="s">
        <v>38</v>
      </c>
      <c r="C8" s="7" t="s">
        <v>39</v>
      </c>
      <c r="D8" s="7" t="s">
        <v>40</v>
      </c>
      <c r="E8" s="8" t="s">
        <v>15</v>
      </c>
      <c r="F8" s="8" t="s">
        <v>17</v>
      </c>
      <c r="G8" s="7">
        <v>31</v>
      </c>
      <c r="H8" s="9">
        <f>VLOOKUP(F8,'[1]KARNATAKA SOAP'!$C$3:$D$150,2,FALSE)</f>
        <v>140</v>
      </c>
      <c r="I8" s="9">
        <f t="shared" si="0"/>
        <v>62</v>
      </c>
      <c r="J8" s="9">
        <v>30</v>
      </c>
      <c r="K8" s="9">
        <f t="shared" si="1"/>
        <v>4432</v>
      </c>
    </row>
    <row r="9" spans="1:11">
      <c r="A9" s="6">
        <v>6</v>
      </c>
      <c r="B9" s="7" t="s">
        <v>38</v>
      </c>
      <c r="C9" s="7" t="s">
        <v>41</v>
      </c>
      <c r="D9" s="7" t="s">
        <v>42</v>
      </c>
      <c r="E9" s="8" t="s">
        <v>15</v>
      </c>
      <c r="F9" s="7" t="s">
        <v>2</v>
      </c>
      <c r="G9" s="7">
        <v>15</v>
      </c>
      <c r="H9" s="9">
        <f>VLOOKUP(F9,'[1]KARNATAKA SOAP'!$C$3:$D$150,2,FALSE)</f>
        <v>120</v>
      </c>
      <c r="I9" s="9">
        <f t="shared" si="0"/>
        <v>30</v>
      </c>
      <c r="J9" s="9">
        <v>30</v>
      </c>
      <c r="K9" s="9">
        <f t="shared" si="1"/>
        <v>1860</v>
      </c>
    </row>
    <row r="10" spans="1:11">
      <c r="A10" s="6">
        <v>7</v>
      </c>
      <c r="B10" s="7" t="s">
        <v>38</v>
      </c>
      <c r="C10" s="7" t="s">
        <v>43</v>
      </c>
      <c r="D10" s="7" t="s">
        <v>44</v>
      </c>
      <c r="E10" s="8" t="s">
        <v>15</v>
      </c>
      <c r="F10" s="7" t="s">
        <v>31</v>
      </c>
      <c r="G10" s="7">
        <v>12</v>
      </c>
      <c r="H10" s="9">
        <f>VLOOKUP(F10,'[1]KARNATAKA SOAP'!$C$3:$D$150,2,FALSE)</f>
        <v>120</v>
      </c>
      <c r="I10" s="9">
        <f t="shared" si="0"/>
        <v>24</v>
      </c>
      <c r="J10" s="9">
        <v>30</v>
      </c>
      <c r="K10" s="9">
        <f t="shared" si="1"/>
        <v>1494</v>
      </c>
    </row>
    <row r="11" spans="1:11">
      <c r="A11" s="6">
        <v>8</v>
      </c>
      <c r="B11" s="7" t="s">
        <v>45</v>
      </c>
      <c r="C11" s="7" t="s">
        <v>46</v>
      </c>
      <c r="D11" s="7" t="s">
        <v>47</v>
      </c>
      <c r="E11" s="8" t="s">
        <v>15</v>
      </c>
      <c r="F11" s="7" t="s">
        <v>14</v>
      </c>
      <c r="G11" s="7">
        <v>13</v>
      </c>
      <c r="H11" s="9">
        <f>VLOOKUP(F11,'[1]KARNATAKA SOAP'!$C$3:$D$150,2,FALSE)</f>
        <v>140</v>
      </c>
      <c r="I11" s="9">
        <f t="shared" si="0"/>
        <v>26</v>
      </c>
      <c r="J11" s="9">
        <v>30</v>
      </c>
      <c r="K11" s="9">
        <f t="shared" si="1"/>
        <v>1876</v>
      </c>
    </row>
    <row r="12" spans="1:11">
      <c r="A12" s="6">
        <v>9</v>
      </c>
      <c r="B12" s="7" t="s">
        <v>48</v>
      </c>
      <c r="C12" s="7" t="s">
        <v>49</v>
      </c>
      <c r="D12" s="7" t="s">
        <v>50</v>
      </c>
      <c r="E12" s="8" t="s">
        <v>15</v>
      </c>
      <c r="F12" s="7" t="s">
        <v>13</v>
      </c>
      <c r="G12" s="7">
        <v>16</v>
      </c>
      <c r="H12" s="9">
        <f>VLOOKUP(F12,'[1]KARNATAKA SOAP'!$C$3:$D$150,2,FALSE)</f>
        <v>130</v>
      </c>
      <c r="I12" s="9">
        <f t="shared" si="0"/>
        <v>32</v>
      </c>
      <c r="J12" s="9">
        <v>30</v>
      </c>
      <c r="K12" s="9">
        <f t="shared" si="1"/>
        <v>2142</v>
      </c>
    </row>
    <row r="13" spans="1:11">
      <c r="A13" s="6">
        <v>10</v>
      </c>
      <c r="B13" s="7" t="s">
        <v>48</v>
      </c>
      <c r="C13" s="7" t="s">
        <v>51</v>
      </c>
      <c r="D13" s="7" t="s">
        <v>52</v>
      </c>
      <c r="E13" s="8" t="s">
        <v>15</v>
      </c>
      <c r="F13" s="7" t="s">
        <v>13</v>
      </c>
      <c r="G13" s="7">
        <v>5</v>
      </c>
      <c r="H13" s="9">
        <f>VLOOKUP(F13,'[1]KARNATAKA SOAP'!$C$3:$D$150,2,FALSE)</f>
        <v>130</v>
      </c>
      <c r="I13" s="9">
        <f t="shared" si="0"/>
        <v>10</v>
      </c>
      <c r="J13" s="9">
        <v>30</v>
      </c>
      <c r="K13" s="9">
        <f t="shared" si="1"/>
        <v>690</v>
      </c>
    </row>
    <row r="14" spans="1:11">
      <c r="A14" s="6">
        <v>11</v>
      </c>
      <c r="B14" s="7" t="s">
        <v>48</v>
      </c>
      <c r="C14" s="7" t="s">
        <v>53</v>
      </c>
      <c r="D14" s="7" t="s">
        <v>54</v>
      </c>
      <c r="E14" s="8" t="s">
        <v>15</v>
      </c>
      <c r="F14" s="7" t="s">
        <v>12</v>
      </c>
      <c r="G14" s="7">
        <v>5</v>
      </c>
      <c r="H14" s="9">
        <f>VLOOKUP(F14,'[1]KARNATAKA SOAP'!$C$3:$D$150,2,FALSE)</f>
        <v>130</v>
      </c>
      <c r="I14" s="9">
        <f t="shared" si="0"/>
        <v>10</v>
      </c>
      <c r="J14" s="9">
        <v>30</v>
      </c>
      <c r="K14" s="9">
        <f t="shared" si="1"/>
        <v>690</v>
      </c>
    </row>
    <row r="15" spans="1:11">
      <c r="A15" s="6">
        <v>12</v>
      </c>
      <c r="B15" s="7" t="s">
        <v>48</v>
      </c>
      <c r="C15" s="7" t="s">
        <v>55</v>
      </c>
      <c r="D15" s="7" t="s">
        <v>54</v>
      </c>
      <c r="E15" s="8" t="s">
        <v>15</v>
      </c>
      <c r="F15" s="7" t="s">
        <v>3</v>
      </c>
      <c r="G15" s="7">
        <v>10</v>
      </c>
      <c r="H15" s="9">
        <f>VLOOKUP(F15,'[1]KARNATAKA SOAP'!$C$3:$D$150,2,FALSE)</f>
        <v>130</v>
      </c>
      <c r="I15" s="9">
        <f t="shared" si="0"/>
        <v>20</v>
      </c>
      <c r="J15" s="9">
        <v>30</v>
      </c>
      <c r="K15" s="9">
        <f t="shared" si="1"/>
        <v>1350</v>
      </c>
    </row>
    <row r="16" spans="1:11">
      <c r="A16" s="6">
        <v>13</v>
      </c>
      <c r="B16" s="7" t="s">
        <v>56</v>
      </c>
      <c r="C16" s="7" t="s">
        <v>57</v>
      </c>
      <c r="D16" s="7" t="s">
        <v>58</v>
      </c>
      <c r="E16" s="8" t="s">
        <v>15</v>
      </c>
      <c r="F16" s="8" t="s">
        <v>17</v>
      </c>
      <c r="G16" s="7">
        <v>5</v>
      </c>
      <c r="H16" s="9">
        <f>VLOOKUP(F16,'[1]KARNATAKA SOAP'!$C$3:$D$150,2,FALSE)</f>
        <v>140</v>
      </c>
      <c r="I16" s="9">
        <f t="shared" si="0"/>
        <v>10</v>
      </c>
      <c r="J16" s="9">
        <v>30</v>
      </c>
      <c r="K16" s="9">
        <f t="shared" si="1"/>
        <v>740</v>
      </c>
    </row>
    <row r="17" spans="1:11">
      <c r="A17" s="6">
        <v>14</v>
      </c>
      <c r="B17" s="7" t="s">
        <v>59</v>
      </c>
      <c r="C17" s="7" t="s">
        <v>60</v>
      </c>
      <c r="D17" s="7" t="s">
        <v>61</v>
      </c>
      <c r="E17" s="8" t="s">
        <v>15</v>
      </c>
      <c r="F17" s="8" t="s">
        <v>18</v>
      </c>
      <c r="G17" s="7">
        <v>5</v>
      </c>
      <c r="H17" s="9">
        <f>VLOOKUP(F17,'[1]KARNATAKA SOAP'!$C$3:$D$150,2,FALSE)</f>
        <v>130</v>
      </c>
      <c r="I17" s="9">
        <f t="shared" si="0"/>
        <v>10</v>
      </c>
      <c r="J17" s="9">
        <v>30</v>
      </c>
      <c r="K17" s="9">
        <f t="shared" si="1"/>
        <v>690</v>
      </c>
    </row>
    <row r="18" spans="1:11">
      <c r="A18" s="6">
        <v>15</v>
      </c>
      <c r="B18" s="7" t="s">
        <v>59</v>
      </c>
      <c r="C18" s="7" t="s">
        <v>62</v>
      </c>
      <c r="D18" s="7" t="s">
        <v>63</v>
      </c>
      <c r="E18" s="8" t="s">
        <v>15</v>
      </c>
      <c r="F18" s="7" t="s">
        <v>4</v>
      </c>
      <c r="G18" s="7">
        <v>8</v>
      </c>
      <c r="H18" s="9">
        <f>VLOOKUP(F18,'[1]KARNATAKA SOAP'!$C$3:$D$150,2,FALSE)</f>
        <v>130</v>
      </c>
      <c r="I18" s="9">
        <f t="shared" si="0"/>
        <v>16</v>
      </c>
      <c r="J18" s="9">
        <v>30</v>
      </c>
      <c r="K18" s="9">
        <f t="shared" si="1"/>
        <v>1086</v>
      </c>
    </row>
    <row r="19" spans="1:11">
      <c r="A19" s="6">
        <v>16</v>
      </c>
      <c r="B19" s="7" t="s">
        <v>59</v>
      </c>
      <c r="C19" s="7" t="s">
        <v>64</v>
      </c>
      <c r="D19" s="7" t="s">
        <v>65</v>
      </c>
      <c r="E19" s="8" t="s">
        <v>15</v>
      </c>
      <c r="F19" s="7" t="s">
        <v>27</v>
      </c>
      <c r="G19" s="7">
        <v>8</v>
      </c>
      <c r="H19" s="9">
        <f>VLOOKUP(F19,'[1]KARNATAKA SOAP'!$C$3:$D$150,2,FALSE)</f>
        <v>140</v>
      </c>
      <c r="I19" s="9">
        <f t="shared" si="0"/>
        <v>16</v>
      </c>
      <c r="J19" s="9">
        <v>30</v>
      </c>
      <c r="K19" s="9">
        <f t="shared" si="1"/>
        <v>1166</v>
      </c>
    </row>
    <row r="20" spans="1:11">
      <c r="A20" s="6">
        <v>17</v>
      </c>
      <c r="B20" s="7" t="s">
        <v>66</v>
      </c>
      <c r="C20" s="7" t="s">
        <v>67</v>
      </c>
      <c r="D20" s="7" t="s">
        <v>68</v>
      </c>
      <c r="E20" s="8" t="s">
        <v>15</v>
      </c>
      <c r="F20" s="7" t="s">
        <v>11</v>
      </c>
      <c r="G20" s="7">
        <v>11</v>
      </c>
      <c r="H20" s="9">
        <f>VLOOKUP(F20,'[1]KARNATAKA SOAP'!$C$3:$D$150,2,FALSE)</f>
        <v>140</v>
      </c>
      <c r="I20" s="9">
        <f t="shared" si="0"/>
        <v>22</v>
      </c>
      <c r="J20" s="9">
        <v>30</v>
      </c>
      <c r="K20" s="9">
        <f t="shared" si="1"/>
        <v>1592</v>
      </c>
    </row>
    <row r="21" spans="1:11">
      <c r="A21" s="6">
        <v>18</v>
      </c>
      <c r="B21" s="7" t="s">
        <v>69</v>
      </c>
      <c r="C21" s="7" t="s">
        <v>70</v>
      </c>
      <c r="D21" s="7" t="s">
        <v>71</v>
      </c>
      <c r="E21" s="8" t="s">
        <v>15</v>
      </c>
      <c r="F21" s="7" t="s">
        <v>2</v>
      </c>
      <c r="G21" s="7">
        <v>10</v>
      </c>
      <c r="H21" s="9">
        <f>VLOOKUP(F21,'[1]KARNATAKA SOAP'!$C$3:$D$150,2,FALSE)</f>
        <v>120</v>
      </c>
      <c r="I21" s="9">
        <f t="shared" si="0"/>
        <v>20</v>
      </c>
      <c r="J21" s="9">
        <v>30</v>
      </c>
      <c r="K21" s="9">
        <f t="shared" si="1"/>
        <v>1250</v>
      </c>
    </row>
    <row r="22" spans="1:11">
      <c r="A22" s="15" t="s">
        <v>72</v>
      </c>
      <c r="B22" s="16"/>
      <c r="C22" s="16"/>
      <c r="D22" s="16"/>
      <c r="E22" s="16"/>
      <c r="F22" s="16"/>
      <c r="G22" s="16"/>
      <c r="H22" s="16"/>
      <c r="I22" s="16"/>
      <c r="J22" s="17"/>
      <c r="K22" s="10">
        <f>SUM(K4:K21)</f>
        <v>27694</v>
      </c>
    </row>
    <row r="23" spans="1:11">
      <c r="A23" s="11"/>
      <c r="B23"/>
      <c r="C23"/>
      <c r="D23"/>
      <c r="E23"/>
      <c r="F23"/>
      <c r="G23" s="4">
        <f>SUM(G4:G21)</f>
        <v>202</v>
      </c>
      <c r="H23" s="12"/>
      <c r="I23" s="12"/>
      <c r="J23" s="12"/>
      <c r="K23" s="12"/>
    </row>
    <row r="24" spans="1:11" s="3" customFormat="1" ht="30" customHeight="1">
      <c r="A24" s="13" t="s">
        <v>19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</row>
    <row r="25" spans="1:11" s="3" customFormat="1" ht="30" customHeight="1">
      <c r="A25" s="13" t="s">
        <v>1</v>
      </c>
      <c r="B25" s="13"/>
      <c r="C25" s="13"/>
      <c r="D25" s="13"/>
      <c r="E25" s="13"/>
      <c r="F25" s="13"/>
      <c r="G25" s="13"/>
      <c r="H25" s="14"/>
      <c r="I25" s="14"/>
      <c r="J25" s="14"/>
      <c r="K25" s="14"/>
    </row>
  </sheetData>
  <sortState ref="B4:K28">
    <sortCondition ref="B4:B28"/>
    <sortCondition ref="C4:C28"/>
  </sortState>
  <mergeCells count="7">
    <mergeCell ref="A24:K24"/>
    <mergeCell ref="A25:K25"/>
    <mergeCell ref="A22:J22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2024-05-18T06:23:33Z</cp:lastPrinted>
  <dcterms:created xsi:type="dcterms:W3CDTF">2024-03-03T08:50:53Z</dcterms:created>
  <dcterms:modified xsi:type="dcterms:W3CDTF">2024-05-18T06:23:35Z</dcterms:modified>
</cp:coreProperties>
</file>