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6"/>
  <c r="K10"/>
  <c r="K11"/>
  <c r="I5"/>
  <c r="K5" s="1"/>
  <c r="I6"/>
  <c r="I7"/>
  <c r="K7" s="1"/>
  <c r="I8"/>
  <c r="K8" s="1"/>
  <c r="I9"/>
  <c r="K9" s="1"/>
  <c r="I12"/>
  <c r="K12" s="1"/>
  <c r="I13"/>
  <c r="K13" s="1"/>
  <c r="I4"/>
  <c r="K4" s="1"/>
  <c r="H17"/>
  <c r="G17"/>
</calcChain>
</file>

<file path=xl/sharedStrings.xml><?xml version="1.0" encoding="utf-8"?>
<sst xmlns="http://schemas.openxmlformats.org/spreadsheetml/2006/main" count="67" uniqueCount="52">
  <si>
    <t>02/7/2025</t>
  </si>
  <si>
    <t>0530</t>
  </si>
  <si>
    <t>30521</t>
  </si>
  <si>
    <t>30501</t>
  </si>
  <si>
    <t>04/7/2025</t>
  </si>
  <si>
    <t>569</t>
  </si>
  <si>
    <t>03/7/2025</t>
  </si>
  <si>
    <t>05/7/2025</t>
  </si>
  <si>
    <t>0552</t>
  </si>
  <si>
    <t>0562</t>
  </si>
  <si>
    <t>0553</t>
  </si>
  <si>
    <t>11/7/2025</t>
  </si>
  <si>
    <t>0624</t>
  </si>
  <si>
    <t>14/7/2025</t>
  </si>
  <si>
    <t>639</t>
  </si>
  <si>
    <t>16/7/2025</t>
  </si>
  <si>
    <t>0654</t>
  </si>
  <si>
    <t>KEONJHAR</t>
  </si>
  <si>
    <t>MUNIGUDA</t>
  </si>
  <si>
    <t>KOTPAD</t>
  </si>
  <si>
    <t>JALESWAR</t>
  </si>
  <si>
    <t>CHENDIPADA ROAD</t>
  </si>
  <si>
    <t>BHANDARIPOKHARI</t>
  </si>
  <si>
    <t>ROURKELA</t>
  </si>
  <si>
    <t>CTC</t>
  </si>
  <si>
    <t>JA/06256</t>
  </si>
  <si>
    <t>JA/06318</t>
  </si>
  <si>
    <t>JA/06319</t>
  </si>
  <si>
    <t>JA/06534</t>
  </si>
  <si>
    <t>JA/06555</t>
  </si>
  <si>
    <t>JA/06593</t>
  </si>
  <si>
    <t>JA/06609</t>
  </si>
  <si>
    <t>JA/06852</t>
  </si>
  <si>
    <t>JA/06948</t>
  </si>
  <si>
    <t>JA/07102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</si>
  <si>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</si>
  <si>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</si>
  <si>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</si>
  <si>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</si>
  <si>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</si>
  <si>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</si>
  <si>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</si>
  <si>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</si>
  <si>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</si>
  <si>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</si>
  <si>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</si>
  <si>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</si>
  <si>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HPM CHEMICALS AND FERTILIZERS LIMITED
Address:Ashutosh Vihar Apartment A-105  Ravi Talkies Road Bhubaneswar 751002 ,9438092464
GST No:21AAACH0623D1ZK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</si>
  <si>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</si>
  <si>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</si>
  <si>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Bill Date: 31/07/2025
Bill NO : 12340
Total Amount: 11166.00</t>
  </si>
  <si>
    <t>(RUPEES ELEVEN THOUSAND ONE HUNDRED SIXTY SIX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</si>
</sst>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7</xdr:col>
      <xdr:colOff>409575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43338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  <row r="331">
          <cell r="C331" t="str">
            <v>CHANDBALI</v>
          </cell>
          <cell r="E331">
            <v>3.75</v>
          </cell>
        </row>
        <row r="332">
          <cell r="C332" t="str">
            <v>CHURAHANDI</v>
          </cell>
          <cell r="E332">
            <v>4.88</v>
          </cell>
        </row>
        <row r="333">
          <cell r="C333" t="str">
            <v>JATABAL</v>
          </cell>
          <cell r="E333">
            <v>4.88</v>
          </cell>
        </row>
        <row r="334">
          <cell r="C334" t="str">
            <v>GULUMUNDA</v>
          </cell>
          <cell r="E334">
            <v>4.88</v>
          </cell>
        </row>
        <row r="335">
          <cell r="C335" t="str">
            <v>EKAMBA</v>
          </cell>
          <cell r="E335">
            <v>4.88</v>
          </cell>
        </row>
        <row r="336">
          <cell r="C336" t="str">
            <v>KUNDURA</v>
          </cell>
          <cell r="E336">
            <v>4.88</v>
          </cell>
        </row>
        <row r="337">
          <cell r="C337" t="str">
            <v>SANAGARH</v>
          </cell>
          <cell r="E337">
            <v>3.75</v>
          </cell>
        </row>
        <row r="338">
          <cell r="C338" t="str">
            <v>PANITIRA</v>
          </cell>
          <cell r="E338">
            <v>3.75</v>
          </cell>
        </row>
        <row r="339">
          <cell r="C339" t="str">
            <v>S RAMPUR</v>
          </cell>
          <cell r="E339">
            <v>4.88</v>
          </cell>
        </row>
        <row r="340">
          <cell r="C340" t="str">
            <v>PAIKAMAL</v>
          </cell>
          <cell r="E34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12" sqref="N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8.7109375" bestFit="1" customWidth="1"/>
    <col min="7" max="7" width="5.42578125" bestFit="1" customWidth="1"/>
    <col min="8" max="8" width="8.28515625" bestFit="1" customWidth="1"/>
    <col min="9" max="9" width="8.140625" customWidth="1"/>
    <col min="10" max="10" width="8.28515625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19"/>
      <c r="H1" s="19"/>
      <c r="I1" s="20" t="s">
        <v>46</v>
      </c>
      <c r="J1" s="21"/>
      <c r="K1" s="21"/>
    </row>
    <row r="2" spans="1:11" s="1" customFormat="1" ht="72.75" customHeight="1">
      <c r="A2" s="22" t="s">
        <v>47</v>
      </c>
      <c r="B2" s="23"/>
      <c r="C2" s="23"/>
      <c r="D2" s="23"/>
      <c r="E2" s="23"/>
      <c r="F2" s="23"/>
      <c r="G2" s="23"/>
      <c r="H2" s="24"/>
      <c r="I2" s="25" t="s">
        <v>50</v>
      </c>
      <c r="J2" s="26"/>
      <c r="K2" s="26"/>
    </row>
    <row r="3" spans="1:11" s="5" customFormat="1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6" t="s">
        <v>43</v>
      </c>
      <c r="J3" s="6" t="s">
        <v>44</v>
      </c>
      <c r="K3" s="6" t="s">
        <v>45</v>
      </c>
    </row>
    <row r="4" spans="1:11">
      <c r="A4" s="2">
        <v>1</v>
      </c>
      <c r="B4" s="2" t="s">
        <v>0</v>
      </c>
      <c r="C4" s="2" t="s">
        <v>25</v>
      </c>
      <c r="D4" s="2" t="s">
        <v>1</v>
      </c>
      <c r="E4" s="3" t="s">
        <v>24</v>
      </c>
      <c r="F4" s="2" t="s">
        <v>17</v>
      </c>
      <c r="G4" s="2">
        <v>32</v>
      </c>
      <c r="H4" s="2">
        <v>348</v>
      </c>
      <c r="I4" s="2">
        <f>VLOOKUP(F4,'[1]BIOSTARDT INDIA'!$C$3:$E$340,3,FALSE)</f>
        <v>3.75</v>
      </c>
      <c r="J4" s="10">
        <v>20</v>
      </c>
      <c r="K4" s="10">
        <f>H4*I4+J4</f>
        <v>1325</v>
      </c>
    </row>
    <row r="5" spans="1:11">
      <c r="A5" s="2">
        <v>2</v>
      </c>
      <c r="B5" s="2" t="s">
        <v>0</v>
      </c>
      <c r="C5" s="2" t="s">
        <v>26</v>
      </c>
      <c r="D5" s="2" t="s">
        <v>2</v>
      </c>
      <c r="E5" s="3" t="s">
        <v>24</v>
      </c>
      <c r="F5" s="2" t="s">
        <v>18</v>
      </c>
      <c r="G5" s="2">
        <v>30</v>
      </c>
      <c r="H5" s="2">
        <v>300</v>
      </c>
      <c r="I5" s="2">
        <f>VLOOKUP(F5,'[1]BIOSTARDT INDIA'!$C$3:$E$340,3,FALSE)</f>
        <v>4.88</v>
      </c>
      <c r="J5" s="10">
        <v>20</v>
      </c>
      <c r="K5" s="10">
        <f t="shared" ref="K5:K13" si="0">H5*I5+J5</f>
        <v>1484</v>
      </c>
    </row>
    <row r="6" spans="1:11">
      <c r="A6" s="2">
        <v>3</v>
      </c>
      <c r="B6" s="2" t="s">
        <v>0</v>
      </c>
      <c r="C6" s="2" t="s">
        <v>27</v>
      </c>
      <c r="D6" s="2" t="s">
        <v>3</v>
      </c>
      <c r="E6" s="3" t="s">
        <v>24</v>
      </c>
      <c r="F6" s="2" t="s">
        <v>18</v>
      </c>
      <c r="G6" s="2">
        <v>5</v>
      </c>
      <c r="H6" s="2">
        <v>20</v>
      </c>
      <c r="I6" s="2">
        <f>VLOOKUP(F6,'[1]BIOSTARDT INDIA'!$C$3:$E$340,3,FALSE)</f>
        <v>4.88</v>
      </c>
      <c r="J6" s="10">
        <v>20</v>
      </c>
      <c r="K6" s="10">
        <f>50*I6+J6</f>
        <v>264</v>
      </c>
    </row>
    <row r="7" spans="1:11">
      <c r="A7" s="2">
        <v>4</v>
      </c>
      <c r="B7" s="2" t="s">
        <v>6</v>
      </c>
      <c r="C7" s="2" t="s">
        <v>29</v>
      </c>
      <c r="D7" s="2" t="s">
        <v>8</v>
      </c>
      <c r="E7" s="3" t="s">
        <v>24</v>
      </c>
      <c r="F7" s="2" t="s">
        <v>18</v>
      </c>
      <c r="G7" s="2">
        <v>5</v>
      </c>
      <c r="H7" s="2">
        <v>50</v>
      </c>
      <c r="I7" s="2">
        <f>VLOOKUP(F7,'[1]BIOSTARDT INDIA'!$C$3:$E$340,3,FALSE)</f>
        <v>4.88</v>
      </c>
      <c r="J7" s="10">
        <v>20</v>
      </c>
      <c r="K7" s="10">
        <f t="shared" si="0"/>
        <v>264</v>
      </c>
    </row>
    <row r="8" spans="1:11">
      <c r="A8" s="2">
        <v>5</v>
      </c>
      <c r="B8" s="2" t="s">
        <v>4</v>
      </c>
      <c r="C8" s="2" t="s">
        <v>28</v>
      </c>
      <c r="D8" s="2" t="s">
        <v>5</v>
      </c>
      <c r="E8" s="3" t="s">
        <v>24</v>
      </c>
      <c r="F8" s="2" t="s">
        <v>19</v>
      </c>
      <c r="G8" s="2">
        <v>22</v>
      </c>
      <c r="H8" s="2">
        <v>440</v>
      </c>
      <c r="I8" s="2">
        <f>VLOOKUP(F8,'[1]BIOSTARDT INDIA'!$C$3:$E$340,3,FALSE)</f>
        <v>4.88</v>
      </c>
      <c r="J8" s="10">
        <v>20</v>
      </c>
      <c r="K8" s="10">
        <f t="shared" si="0"/>
        <v>2167.1999999999998</v>
      </c>
    </row>
    <row r="9" spans="1:11">
      <c r="A9" s="2">
        <v>6</v>
      </c>
      <c r="B9" s="2" t="s">
        <v>4</v>
      </c>
      <c r="C9" s="2" t="s">
        <v>30</v>
      </c>
      <c r="D9" s="2" t="s">
        <v>9</v>
      </c>
      <c r="E9" s="3" t="s">
        <v>24</v>
      </c>
      <c r="F9" s="2" t="s">
        <v>20</v>
      </c>
      <c r="G9" s="2">
        <v>20</v>
      </c>
      <c r="H9" s="2">
        <v>500</v>
      </c>
      <c r="I9" s="2">
        <f>VLOOKUP(F9,'[1]BIOSTARDT INDIA'!$C$3:$E$340,3,FALSE)</f>
        <v>3.75</v>
      </c>
      <c r="J9" s="10">
        <v>20</v>
      </c>
      <c r="K9" s="10">
        <f t="shared" si="0"/>
        <v>1895</v>
      </c>
    </row>
    <row r="10" spans="1:11">
      <c r="A10" s="2">
        <v>7</v>
      </c>
      <c r="B10" s="2" t="s">
        <v>7</v>
      </c>
      <c r="C10" s="2" t="s">
        <v>31</v>
      </c>
      <c r="D10" s="2" t="s">
        <v>10</v>
      </c>
      <c r="E10" s="3" t="s">
        <v>24</v>
      </c>
      <c r="F10" s="2" t="s">
        <v>21</v>
      </c>
      <c r="G10" s="2">
        <v>7</v>
      </c>
      <c r="H10" s="2">
        <v>70</v>
      </c>
      <c r="I10" s="11">
        <v>4.88</v>
      </c>
      <c r="J10" s="10">
        <v>20</v>
      </c>
      <c r="K10" s="10">
        <f t="shared" si="0"/>
        <v>361.59999999999997</v>
      </c>
    </row>
    <row r="11" spans="1:11">
      <c r="A11" s="2">
        <v>8</v>
      </c>
      <c r="B11" s="2" t="s">
        <v>11</v>
      </c>
      <c r="C11" s="2" t="s">
        <v>32</v>
      </c>
      <c r="D11" s="2" t="s">
        <v>12</v>
      </c>
      <c r="E11" s="3" t="s">
        <v>24</v>
      </c>
      <c r="F11" s="2" t="s">
        <v>22</v>
      </c>
      <c r="G11" s="2">
        <v>16</v>
      </c>
      <c r="H11" s="2">
        <v>160</v>
      </c>
      <c r="I11" s="2">
        <v>3.75</v>
      </c>
      <c r="J11" s="10">
        <v>20</v>
      </c>
      <c r="K11" s="10">
        <f t="shared" si="0"/>
        <v>620</v>
      </c>
    </row>
    <row r="12" spans="1:11">
      <c r="A12" s="2">
        <v>9</v>
      </c>
      <c r="B12" s="2" t="s">
        <v>13</v>
      </c>
      <c r="C12" s="2" t="s">
        <v>33</v>
      </c>
      <c r="D12" s="2" t="s">
        <v>14</v>
      </c>
      <c r="E12" s="3" t="s">
        <v>24</v>
      </c>
      <c r="F12" s="2" t="s">
        <v>19</v>
      </c>
      <c r="G12" s="2">
        <v>16</v>
      </c>
      <c r="H12" s="2">
        <v>332</v>
      </c>
      <c r="I12" s="2">
        <f>VLOOKUP(F12,'[1]BIOSTARDT INDIA'!$C$3:$E$340,3,FALSE)</f>
        <v>4.88</v>
      </c>
      <c r="J12" s="10">
        <v>20</v>
      </c>
      <c r="K12" s="10">
        <f t="shared" si="0"/>
        <v>1640.1599999999999</v>
      </c>
    </row>
    <row r="13" spans="1:11">
      <c r="A13" s="2">
        <v>10</v>
      </c>
      <c r="B13" s="2" t="s">
        <v>15</v>
      </c>
      <c r="C13" s="2" t="s">
        <v>34</v>
      </c>
      <c r="D13" s="2" t="s">
        <v>16</v>
      </c>
      <c r="E13" s="3" t="s">
        <v>24</v>
      </c>
      <c r="F13" s="2" t="s">
        <v>23</v>
      </c>
      <c r="G13" s="2">
        <v>15</v>
      </c>
      <c r="H13" s="2">
        <v>300</v>
      </c>
      <c r="I13" s="2">
        <f>VLOOKUP(F13,'[1]BIOSTARDT INDIA'!$C$3:$E$340,3,FALSE)</f>
        <v>3.75</v>
      </c>
      <c r="J13" s="10">
        <v>20</v>
      </c>
      <c r="K13" s="10">
        <f t="shared" si="0"/>
        <v>1145</v>
      </c>
    </row>
    <row r="14" spans="1:11" s="8" customFormat="1">
      <c r="A14" s="12" t="s">
        <v>51</v>
      </c>
      <c r="B14" s="13"/>
      <c r="C14" s="13"/>
      <c r="D14" s="13"/>
      <c r="E14" s="13"/>
      <c r="F14" s="13"/>
      <c r="G14" s="13"/>
      <c r="H14" s="13"/>
      <c r="I14" s="14"/>
      <c r="J14" s="15"/>
      <c r="K14" s="7">
        <f>ROUND(SUM(K4:K13),0)</f>
        <v>11166</v>
      </c>
    </row>
    <row r="15" spans="1:11" s="8" customFormat="1" ht="30" customHeight="1">
      <c r="A15" s="16" t="s">
        <v>49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</row>
    <row r="16" spans="1:11" s="8" customFormat="1" ht="30" customHeight="1">
      <c r="A16" s="16" t="s">
        <v>48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</row>
    <row r="17" spans="7:8">
      <c r="G17" s="9">
        <f>SUM(G4:G13)</f>
        <v>168</v>
      </c>
      <c r="H17" s="9">
        <f>SUM(H4:H13)</f>
        <v>2520</v>
      </c>
    </row>
  </sheetData>
  <sortState ref="B2:H11">
    <sortCondition ref="B2"/>
  </sortState>
  <mergeCells count="7">
    <mergeCell ref="A14:J14"/>
    <mergeCell ref="A15:K15"/>
    <mergeCell ref="A16:K16"/>
    <mergeCell ref="A1:H1"/>
    <mergeCell ref="I1:K1"/>
    <mergeCell ref="A2:H2"/>
    <mergeCell ref="I2:K2"/>
  </mergeCells>
  <conditionalFormatting sqref="C1:C2">
    <cfRule type="duplicateValues" dxfId="2" priority="3"/>
  </conditionalFormatting>
  <conditionalFormatting sqref="C14:C16">
    <cfRule type="duplicateValues" dxfId="1" priority="2"/>
  </conditionalFormatting>
  <conditionalFormatting sqref="C1:C1048576">
    <cfRule type="duplicateValues" dxfId="0" priority="1"/>
  </conditionalFormatting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2025-08-16T10:01:40Z</cp:lastPrinted>
  <dcterms:created xsi:type="dcterms:W3CDTF">2025-08-16T06:59:51Z</dcterms:created>
  <dcterms:modified xsi:type="dcterms:W3CDTF">2025-08-16T10:02:21Z</dcterms:modified>
</cp:coreProperties>
</file>