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19440" windowHeight="11160"/>
  </bookViews>
  <sheets>
    <sheet name="Invoice" sheetId="1" r:id="rId1"/>
  </sheets>
  <externalReferences>
    <externalReference r:id="rId2"/>
  </externalReferences>
  <definedNames>
    <definedName name="_xlnm._FilterDatabase" localSheetId="0" hidden="1">Invoice!$A$4:$Q$66</definedName>
    <definedName name="_xlnm.Print_Titles" localSheetId="0">Invoice!$3:$4</definedName>
  </definedNames>
  <calcPr calcId="144525"/>
</workbook>
</file>

<file path=xl/calcChain.xml><?xml version="1.0" encoding="utf-8"?>
<calcChain xmlns="http://schemas.openxmlformats.org/spreadsheetml/2006/main">
  <c r="H64" i="1" l="1"/>
  <c r="J62" i="1"/>
  <c r="I62" i="1"/>
  <c r="L62" i="1" s="1"/>
  <c r="J61" i="1"/>
  <c r="I61" i="1"/>
  <c r="L61" i="1" s="1"/>
  <c r="J60" i="1"/>
  <c r="I60" i="1"/>
  <c r="L60" i="1" s="1"/>
  <c r="J59" i="1"/>
  <c r="I59" i="1"/>
  <c r="L59" i="1" s="1"/>
  <c r="J58" i="1"/>
  <c r="I58" i="1"/>
  <c r="L58" i="1" s="1"/>
  <c r="J57" i="1"/>
  <c r="I57" i="1"/>
  <c r="L57" i="1" s="1"/>
  <c r="J56" i="1"/>
  <c r="I56" i="1"/>
  <c r="L56" i="1" s="1"/>
  <c r="J55" i="1"/>
  <c r="I55" i="1"/>
  <c r="L55" i="1" s="1"/>
  <c r="J54" i="1"/>
  <c r="I54" i="1"/>
  <c r="L54" i="1" s="1"/>
  <c r="J53" i="1"/>
  <c r="I53" i="1"/>
  <c r="L53" i="1" s="1"/>
  <c r="J52" i="1"/>
  <c r="I52" i="1"/>
  <c r="L52" i="1" s="1"/>
  <c r="J51" i="1"/>
  <c r="I51" i="1"/>
  <c r="L51" i="1" s="1"/>
  <c r="J50" i="1"/>
  <c r="I50" i="1"/>
  <c r="L50" i="1" s="1"/>
  <c r="J49" i="1"/>
  <c r="I49" i="1"/>
  <c r="L49" i="1" s="1"/>
  <c r="J48" i="1"/>
  <c r="I48" i="1"/>
  <c r="L48" i="1" s="1"/>
  <c r="J47" i="1"/>
  <c r="I47" i="1"/>
  <c r="L47" i="1" s="1"/>
  <c r="J46" i="1"/>
  <c r="I46" i="1"/>
  <c r="L46" i="1" s="1"/>
  <c r="J45" i="1"/>
  <c r="I45" i="1"/>
  <c r="L45" i="1" s="1"/>
  <c r="J44" i="1"/>
  <c r="I44" i="1"/>
  <c r="L44" i="1" s="1"/>
  <c r="J43" i="1"/>
  <c r="I43" i="1"/>
  <c r="L43" i="1" s="1"/>
  <c r="J42" i="1"/>
  <c r="I42" i="1"/>
  <c r="L42" i="1" s="1"/>
  <c r="J41" i="1"/>
  <c r="I41" i="1"/>
  <c r="L41" i="1" s="1"/>
  <c r="J40" i="1"/>
  <c r="I40" i="1"/>
  <c r="L40" i="1" s="1"/>
  <c r="J39" i="1"/>
  <c r="I39" i="1"/>
  <c r="L39" i="1" s="1"/>
  <c r="J38" i="1"/>
  <c r="I38" i="1"/>
  <c r="L38" i="1" s="1"/>
  <c r="J37" i="1"/>
  <c r="I37" i="1"/>
  <c r="L37" i="1" s="1"/>
  <c r="J36" i="1"/>
  <c r="I36" i="1"/>
  <c r="L36" i="1" s="1"/>
  <c r="J35" i="1"/>
  <c r="I35" i="1"/>
  <c r="L35" i="1" s="1"/>
  <c r="J34" i="1"/>
  <c r="I34" i="1"/>
  <c r="L34" i="1" s="1"/>
  <c r="J33" i="1"/>
  <c r="I33" i="1"/>
  <c r="L33" i="1" s="1"/>
  <c r="J32" i="1"/>
  <c r="I32" i="1"/>
  <c r="L32" i="1" s="1"/>
  <c r="J31" i="1"/>
  <c r="I31" i="1"/>
  <c r="L31" i="1" s="1"/>
  <c r="J30" i="1"/>
  <c r="I30" i="1"/>
  <c r="L30" i="1" s="1"/>
  <c r="J29" i="1"/>
  <c r="I29" i="1"/>
  <c r="L29" i="1" s="1"/>
  <c r="J28" i="1"/>
  <c r="I28" i="1"/>
  <c r="L28" i="1" s="1"/>
  <c r="J27" i="1"/>
  <c r="I27" i="1"/>
  <c r="L27" i="1" s="1"/>
  <c r="J26" i="1"/>
  <c r="I26" i="1"/>
  <c r="L26" i="1" s="1"/>
  <c r="J25" i="1"/>
  <c r="I25" i="1"/>
  <c r="L25" i="1" s="1"/>
  <c r="J24" i="1"/>
  <c r="I24" i="1"/>
  <c r="L24" i="1" s="1"/>
  <c r="J23" i="1"/>
  <c r="I23" i="1"/>
  <c r="L23" i="1" s="1"/>
  <c r="J22" i="1"/>
  <c r="I22" i="1"/>
  <c r="L22" i="1" s="1"/>
  <c r="J21" i="1"/>
  <c r="I21" i="1"/>
  <c r="L21" i="1" s="1"/>
  <c r="J20" i="1"/>
  <c r="I20" i="1"/>
  <c r="L20" i="1" s="1"/>
  <c r="J19" i="1"/>
  <c r="I19" i="1"/>
  <c r="L19" i="1" s="1"/>
  <c r="J18" i="1"/>
  <c r="I18" i="1"/>
  <c r="L18" i="1" s="1"/>
  <c r="J17" i="1"/>
  <c r="I17" i="1"/>
  <c r="L17" i="1" s="1"/>
  <c r="J16" i="1"/>
  <c r="I16" i="1"/>
  <c r="L16" i="1" s="1"/>
  <c r="J15" i="1"/>
  <c r="I15" i="1"/>
  <c r="L15" i="1" s="1"/>
  <c r="J14" i="1"/>
  <c r="I14" i="1"/>
  <c r="L14" i="1" s="1"/>
  <c r="J13" i="1"/>
  <c r="I13" i="1"/>
  <c r="L13" i="1" s="1"/>
  <c r="J12" i="1"/>
  <c r="I12" i="1"/>
  <c r="L12" i="1" s="1"/>
  <c r="J11" i="1"/>
  <c r="I11" i="1"/>
  <c r="L11" i="1" s="1"/>
  <c r="J10" i="1"/>
  <c r="I10" i="1"/>
  <c r="L10" i="1" s="1"/>
  <c r="J9" i="1"/>
  <c r="I9" i="1"/>
  <c r="L9" i="1" s="1"/>
  <c r="J8" i="1"/>
  <c r="I8" i="1"/>
  <c r="L8" i="1" s="1"/>
  <c r="J7" i="1"/>
  <c r="I7" i="1"/>
  <c r="L7" i="1" s="1"/>
  <c r="J6" i="1"/>
  <c r="I6" i="1"/>
  <c r="L6" i="1" s="1"/>
  <c r="B6" i="1"/>
  <c r="B7" i="1" s="1"/>
  <c r="B8" i="1" s="1"/>
  <c r="B9" i="1" s="1"/>
  <c r="B10" i="1" s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  <c r="B29" i="1" s="1"/>
  <c r="B30" i="1" s="1"/>
  <c r="B31" i="1" s="1"/>
  <c r="B32" i="1" s="1"/>
  <c r="B33" i="1" s="1"/>
  <c r="B34" i="1" s="1"/>
  <c r="B35" i="1" s="1"/>
  <c r="B36" i="1" s="1"/>
  <c r="B37" i="1" s="1"/>
  <c r="B38" i="1" s="1"/>
  <c r="B39" i="1" s="1"/>
  <c r="B40" i="1" s="1"/>
  <c r="B41" i="1" s="1"/>
  <c r="B42" i="1" s="1"/>
  <c r="B43" i="1" s="1"/>
  <c r="B44" i="1" s="1"/>
  <c r="B45" i="1" s="1"/>
  <c r="B46" i="1" s="1"/>
  <c r="B47" i="1" s="1"/>
  <c r="B48" i="1" s="1"/>
  <c r="B49" i="1" s="1"/>
  <c r="B50" i="1" s="1"/>
  <c r="B51" i="1" s="1"/>
  <c r="B52" i="1" s="1"/>
  <c r="B53" i="1" s="1"/>
  <c r="B54" i="1" s="1"/>
  <c r="B55" i="1" s="1"/>
  <c r="B56" i="1" s="1"/>
  <c r="B57" i="1" s="1"/>
  <c r="B58" i="1" s="1"/>
  <c r="B59" i="1" s="1"/>
  <c r="B60" i="1" s="1"/>
  <c r="B61" i="1" s="1"/>
  <c r="B62" i="1" s="1"/>
  <c r="J5" i="1"/>
  <c r="I5" i="1"/>
  <c r="L5" i="1" l="1"/>
  <c r="L63" i="1" s="1"/>
</calcChain>
</file>

<file path=xl/sharedStrings.xml><?xml version="1.0" encoding="utf-8"?>
<sst xmlns="http://schemas.openxmlformats.org/spreadsheetml/2006/main" count="307" uniqueCount="173">
  <si>
    <t>Thanking you for your business.
PRAGATI LOGISTICS</t>
  </si>
  <si>
    <t>INV. NO.</t>
  </si>
  <si>
    <t>SL.</t>
  </si>
  <si>
    <t>HML</t>
  </si>
  <si>
    <t>LR CH.</t>
  </si>
  <si>
    <t>DATE</t>
  </si>
  <si>
    <t>LR NO.</t>
  </si>
  <si>
    <t>FROM</t>
  </si>
  <si>
    <t>DESTINATION</t>
  </si>
  <si>
    <t>CASE</t>
  </si>
  <si>
    <t>RATE</t>
  </si>
  <si>
    <t>AMT.</t>
  </si>
  <si>
    <t>CTC</t>
  </si>
  <si>
    <t>BALIAPAL</t>
  </si>
  <si>
    <t>JHARSUGUDA</t>
  </si>
  <si>
    <t>KEONJHAR</t>
  </si>
  <si>
    <t>INVOICE
PRAGATI LOGISTICS,SAMANTA SAHI KHUNTIA LANE,8984191006
GST No: 21AGHPB9356M1Z9</t>
  </si>
  <si>
    <t>BARIPADA</t>
  </si>
  <si>
    <t xml:space="preserve">
To,
M/S NAMOKAR ENTERPRISES
Address:MAHATAB ROAD H.O- R C SWAIN BEHIND SANGAM CINEMA ARUNODAYA MARKET MADHUPATNA CUTTACK,9337297151
GST No: 21AFPPP9944L1ZP
</t>
  </si>
  <si>
    <t>KARANJIA</t>
  </si>
  <si>
    <t>JAJPUR TOWN</t>
  </si>
  <si>
    <t>SIMILIA</t>
  </si>
  <si>
    <t>SORO</t>
  </si>
  <si>
    <t>JALESWAR</t>
  </si>
  <si>
    <t>JAJPUR ROAD</t>
  </si>
  <si>
    <t>ANGUL</t>
  </si>
  <si>
    <t>TIGIRIA</t>
  </si>
  <si>
    <t>091</t>
  </si>
  <si>
    <t>101</t>
  </si>
  <si>
    <t>Kindly, verify &amp; confirm within 7 days, else GST will be filed by 20th JUNE, 2026. 
GST to be paid by Consignor under Reverse Charge Mechanism(RCM) as per GST.</t>
  </si>
  <si>
    <t>01/6/2026</t>
  </si>
  <si>
    <t>PL/MA/01717</t>
  </si>
  <si>
    <t>139</t>
  </si>
  <si>
    <t>PL/MA/01728</t>
  </si>
  <si>
    <t>170</t>
  </si>
  <si>
    <t>PL/MA/01783</t>
  </si>
  <si>
    <t>162</t>
  </si>
  <si>
    <t>TURUMUNGA</t>
  </si>
  <si>
    <t>02/6/2026</t>
  </si>
  <si>
    <t>PL/DO/02785</t>
  </si>
  <si>
    <t>155</t>
  </si>
  <si>
    <t>AUL</t>
  </si>
  <si>
    <t>PL/DO/02786</t>
  </si>
  <si>
    <t>2</t>
  </si>
  <si>
    <t>03/6/2026</t>
  </si>
  <si>
    <t>PL/DO/02816</t>
  </si>
  <si>
    <t>5</t>
  </si>
  <si>
    <t>BHUBAN</t>
  </si>
  <si>
    <t>PL/MA/01807</t>
  </si>
  <si>
    <t>08</t>
  </si>
  <si>
    <t>PL/MA/01808</t>
  </si>
  <si>
    <t>004</t>
  </si>
  <si>
    <t>08/6/2026</t>
  </si>
  <si>
    <t>PL/MA/01958</t>
  </si>
  <si>
    <t>035</t>
  </si>
  <si>
    <t>PL/MA/01961</t>
  </si>
  <si>
    <t>31</t>
  </si>
  <si>
    <t>12/6/2026</t>
  </si>
  <si>
    <t>PL/DO/03198</t>
  </si>
  <si>
    <t>68</t>
  </si>
  <si>
    <t>NIMAPARA</t>
  </si>
  <si>
    <t>PL/DO/03204</t>
  </si>
  <si>
    <t>60</t>
  </si>
  <si>
    <t>PHULNAKHARA</t>
  </si>
  <si>
    <t>PL/MA/02090</t>
  </si>
  <si>
    <t>052</t>
  </si>
  <si>
    <t>PL/MA/02094</t>
  </si>
  <si>
    <t>058</t>
  </si>
  <si>
    <t>PL/MA/02098</t>
  </si>
  <si>
    <t>064</t>
  </si>
  <si>
    <t>13/6/2026</t>
  </si>
  <si>
    <t>PL/MA/02108</t>
  </si>
  <si>
    <t>065</t>
  </si>
  <si>
    <t>16/6/2026</t>
  </si>
  <si>
    <t>PL/MA/02137</t>
  </si>
  <si>
    <t>81</t>
  </si>
  <si>
    <t>PL/MA/02138</t>
  </si>
  <si>
    <t>84</t>
  </si>
  <si>
    <t>17/6/2026</t>
  </si>
  <si>
    <t>PL/MA/02161</t>
  </si>
  <si>
    <t>RAIRANGPUR</t>
  </si>
  <si>
    <t>PL/MA/02193</t>
  </si>
  <si>
    <t>18/6/2026</t>
  </si>
  <si>
    <t>PL/DO/03292</t>
  </si>
  <si>
    <t>87</t>
  </si>
  <si>
    <t>PL/MA/02171</t>
  </si>
  <si>
    <t>112</t>
  </si>
  <si>
    <t>19/6/2026</t>
  </si>
  <si>
    <t>PL/MA/02227</t>
  </si>
  <si>
    <t>122</t>
  </si>
  <si>
    <t>20/6/2026</t>
  </si>
  <si>
    <t>PL/MA/02253</t>
  </si>
  <si>
    <t>140</t>
  </si>
  <si>
    <t>22/6/2026</t>
  </si>
  <si>
    <t>PL/DO/03415</t>
  </si>
  <si>
    <t>159</t>
  </si>
  <si>
    <t>PL/DO/03418</t>
  </si>
  <si>
    <t>PL/DO/03419</t>
  </si>
  <si>
    <t>158</t>
  </si>
  <si>
    <t>PL/MA/02290</t>
  </si>
  <si>
    <t>147</t>
  </si>
  <si>
    <t>PL/MA/02326</t>
  </si>
  <si>
    <t>169</t>
  </si>
  <si>
    <t>23/6/2026</t>
  </si>
  <si>
    <t>PL/DO/03443</t>
  </si>
  <si>
    <t>189</t>
  </si>
  <si>
    <t>SALIPUR</t>
  </si>
  <si>
    <t>PL/DO/03444</t>
  </si>
  <si>
    <t>186</t>
  </si>
  <si>
    <t>KENDRAPARA</t>
  </si>
  <si>
    <t>PL/MA/02340</t>
  </si>
  <si>
    <t>184</t>
  </si>
  <si>
    <t>24/6/2026</t>
  </si>
  <si>
    <t>PL/DO/03484</t>
  </si>
  <si>
    <t>193</t>
  </si>
  <si>
    <t>PL/DO/03485</t>
  </si>
  <si>
    <t>190</t>
  </si>
  <si>
    <t>ANANDPUR</t>
  </si>
  <si>
    <t>PL/MA/02368</t>
  </si>
  <si>
    <t>203</t>
  </si>
  <si>
    <t>PL/MA/02378</t>
  </si>
  <si>
    <t>197</t>
  </si>
  <si>
    <t>PL/MA/02379</t>
  </si>
  <si>
    <t>192</t>
  </si>
  <si>
    <t>25/6/2026</t>
  </si>
  <si>
    <t>PL/DO/03536</t>
  </si>
  <si>
    <t>221</t>
  </si>
  <si>
    <t>PL/MA/02411</t>
  </si>
  <si>
    <t>220</t>
  </si>
  <si>
    <t>27/6/2026</t>
  </si>
  <si>
    <t>PL/MA/02481</t>
  </si>
  <si>
    <t>247</t>
  </si>
  <si>
    <t>PL/MA/02483</t>
  </si>
  <si>
    <t>248</t>
  </si>
  <si>
    <t>PL/MA/02489</t>
  </si>
  <si>
    <t>251</t>
  </si>
  <si>
    <t>PL/MA/02490</t>
  </si>
  <si>
    <t>245</t>
  </si>
  <si>
    <t>PL/MA/02491</t>
  </si>
  <si>
    <t>249</t>
  </si>
  <si>
    <t>PL/MA/02492</t>
  </si>
  <si>
    <t>255</t>
  </si>
  <si>
    <t>29/6/2026</t>
  </si>
  <si>
    <t>PL/DO/03674</t>
  </si>
  <si>
    <t>266</t>
  </si>
  <si>
    <t>PL/DO/03676</t>
  </si>
  <si>
    <t>264</t>
  </si>
  <si>
    <t>PL/DO/03678</t>
  </si>
  <si>
    <t>262</t>
  </si>
  <si>
    <t>PL/DO/03683</t>
  </si>
  <si>
    <t>272</t>
  </si>
  <si>
    <t>PL/MA/02512</t>
  </si>
  <si>
    <t>263</t>
  </si>
  <si>
    <t>PL/MA/02526</t>
  </si>
  <si>
    <t>279</t>
  </si>
  <si>
    <t>30/6/2026</t>
  </si>
  <si>
    <t>PL/DO/03744</t>
  </si>
  <si>
    <t>300</t>
  </si>
  <si>
    <t>PL/DO/03753</t>
  </si>
  <si>
    <t>311</t>
  </si>
  <si>
    <t>PL/DO/03754</t>
  </si>
  <si>
    <t>267</t>
  </si>
  <si>
    <t>PL/MA/02565</t>
  </si>
  <si>
    <t>290</t>
  </si>
  <si>
    <t>REDHAKHOL</t>
  </si>
  <si>
    <t>PL/MA/02566</t>
  </si>
  <si>
    <t>296</t>
  </si>
  <si>
    <t>PL/MA/02567</t>
  </si>
  <si>
    <t>287</t>
  </si>
  <si>
    <t>PL/MA/02583</t>
  </si>
  <si>
    <t>289</t>
  </si>
  <si>
    <t>(RUPEES FORTY ONE THOUSAND EIGHTY THREE ONLY)</t>
  </si>
  <si>
    <t>Bill Date: 30/06/2026
Bill NO : 6483
Total Amount: 41083.00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</si>
</sst>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1" fillId="0" borderId="0" xfId="0" applyNumberFormat="1" applyFont="1" applyAlignment="1">
      <alignment horizontal="center" vertical="center" wrapText="1"/>
    </xf>
    <xf numFmtId="0" fontId="1" fillId="0" borderId="0" xfId="0" applyNumberFormat="1" applyFont="1" applyAlignment="1">
      <alignment vertical="center" wrapText="1"/>
    </xf>
    <xf numFmtId="2" fontId="1" fillId="0" borderId="0" xfId="0" applyNumberFormat="1" applyFont="1" applyAlignment="1">
      <alignment horizontal="center" vertical="center" wrapText="1"/>
    </xf>
    <xf numFmtId="2" fontId="1" fillId="0" borderId="4" xfId="0" applyNumberFormat="1" applyFont="1" applyBorder="1" applyAlignment="1">
      <alignment horizontal="right" vertical="center"/>
    </xf>
    <xf numFmtId="0" fontId="0" fillId="0" borderId="0" xfId="0" applyNumberFormat="1" applyFont="1" applyAlignment="1">
      <alignment vertical="center" wrapText="1"/>
    </xf>
    <xf numFmtId="2" fontId="0" fillId="0" borderId="0" xfId="0" applyNumberFormat="1" applyFont="1" applyAlignment="1">
      <alignment vertical="center" wrapText="1"/>
    </xf>
    <xf numFmtId="0" fontId="1" fillId="0" borderId="2" xfId="0" applyNumberFormat="1" applyFont="1" applyBorder="1" applyAlignment="1">
      <alignment horizontal="center" vertical="center"/>
    </xf>
    <xf numFmtId="0" fontId="1" fillId="0" borderId="3" xfId="0" applyNumberFormat="1" applyFont="1" applyBorder="1" applyAlignment="1">
      <alignment horizontal="center" vertical="center"/>
    </xf>
    <xf numFmtId="2" fontId="1" fillId="0" borderId="3" xfId="0" applyNumberFormat="1" applyFont="1" applyBorder="1" applyAlignment="1">
      <alignment horizontal="center" vertical="center"/>
    </xf>
    <xf numFmtId="2" fontId="1" fillId="0" borderId="4" xfId="0" applyNumberFormat="1" applyFont="1" applyBorder="1" applyAlignment="1">
      <alignment horizontal="center" vertical="center"/>
    </xf>
    <xf numFmtId="0" fontId="1" fillId="0" borderId="5" xfId="0" applyNumberFormat="1" applyFont="1" applyBorder="1" applyAlignment="1">
      <alignment horizontal="left" vertical="center" wrapText="1"/>
    </xf>
    <xf numFmtId="0" fontId="1" fillId="0" borderId="6" xfId="0" applyNumberFormat="1" applyFont="1" applyBorder="1" applyAlignment="1">
      <alignment horizontal="left" vertical="center" wrapText="1"/>
    </xf>
    <xf numFmtId="0" fontId="1" fillId="0" borderId="7" xfId="0" applyNumberFormat="1" applyFont="1" applyBorder="1" applyAlignment="1">
      <alignment horizontal="left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0" fillId="0" borderId="2" xfId="0" applyNumberFormat="1" applyFont="1" applyBorder="1" applyAlignment="1">
      <alignment horizontal="center" vertical="center" wrapText="1"/>
    </xf>
    <xf numFmtId="0" fontId="0" fillId="0" borderId="3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left" vertical="center" wrapText="1"/>
    </xf>
    <xf numFmtId="0" fontId="1" fillId="0" borderId="10" xfId="0" applyNumberFormat="1" applyFont="1" applyBorder="1" applyAlignment="1">
      <alignment horizontal="left" vertical="center" wrapText="1"/>
    </xf>
    <xf numFmtId="0" fontId="1" fillId="0" borderId="11" xfId="0" applyNumberFormat="1" applyFont="1" applyBorder="1" applyAlignment="1">
      <alignment horizontal="left" vertical="center" wrapText="1"/>
    </xf>
    <xf numFmtId="2" fontId="1" fillId="0" borderId="3" xfId="0" applyNumberFormat="1" applyFont="1" applyBorder="1" applyAlignment="1">
      <alignment horizontal="left" vertical="center" wrapText="1"/>
    </xf>
    <xf numFmtId="2" fontId="1" fillId="0" borderId="4" xfId="0" applyNumberFormat="1" applyFont="1" applyBorder="1" applyAlignment="1">
      <alignment horizontal="left" vertical="center" wrapText="1"/>
    </xf>
    <xf numFmtId="2" fontId="1" fillId="0" borderId="8" xfId="0" applyNumberFormat="1" applyFont="1" applyBorder="1" applyAlignment="1">
      <alignment horizontal="left" vertical="center" wrapText="1"/>
    </xf>
    <xf numFmtId="2" fontId="1" fillId="0" borderId="12" xfId="0" applyNumberFormat="1" applyFont="1" applyBorder="1" applyAlignment="1">
      <alignment horizontal="left" vertical="center" wrapText="1"/>
    </xf>
    <xf numFmtId="0" fontId="1" fillId="0" borderId="5" xfId="0" applyNumberFormat="1" applyFont="1" applyBorder="1" applyAlignment="1">
      <alignment horizontal="right" vertical="center"/>
    </xf>
    <xf numFmtId="0" fontId="1" fillId="0" borderId="6" xfId="0" applyNumberFormat="1" applyFont="1" applyBorder="1" applyAlignment="1">
      <alignment horizontal="right" vertical="center"/>
    </xf>
    <xf numFmtId="0" fontId="1" fillId="0" borderId="15" xfId="0" applyNumberFormat="1" applyFont="1" applyBorder="1" applyAlignment="1">
      <alignment horizontal="right" vertical="center"/>
    </xf>
    <xf numFmtId="0" fontId="0" fillId="0" borderId="1" xfId="0" applyNumberFormat="1" applyFont="1" applyBorder="1"/>
    <xf numFmtId="0" fontId="2" fillId="0" borderId="1" xfId="0" applyNumberFormat="1" applyFont="1" applyBorder="1"/>
    <xf numFmtId="2" fontId="0" fillId="0" borderId="1" xfId="0" applyNumberFormat="1" applyFont="1" applyBorder="1"/>
    <xf numFmtId="0" fontId="0" fillId="0" borderId="0" xfId="0" applyNumberFormat="1" applyFont="1" applyAlignment="1">
      <alignment horizontal="center"/>
    </xf>
    <xf numFmtId="2" fontId="0" fillId="0" borderId="0" xfId="0" applyNumberFormat="1" applyFont="1"/>
    <xf numFmtId="0" fontId="1" fillId="0" borderId="18" xfId="0" applyNumberFormat="1" applyFont="1" applyBorder="1" applyAlignment="1">
      <alignment horizontal="center"/>
    </xf>
    <xf numFmtId="0" fontId="0" fillId="0" borderId="19" xfId="0" applyNumberFormat="1" applyFont="1" applyBorder="1" applyAlignment="1">
      <alignment horizontal="center"/>
    </xf>
    <xf numFmtId="0" fontId="0" fillId="0" borderId="20" xfId="0" applyNumberFormat="1" applyFont="1" applyBorder="1"/>
    <xf numFmtId="0" fontId="2" fillId="0" borderId="20" xfId="0" applyNumberFormat="1" applyFont="1" applyBorder="1"/>
    <xf numFmtId="2" fontId="0" fillId="0" borderId="20" xfId="0" applyNumberFormat="1" applyFont="1" applyBorder="1"/>
    <xf numFmtId="2" fontId="0" fillId="0" borderId="21" xfId="0" applyNumberFormat="1" applyFont="1" applyBorder="1"/>
    <xf numFmtId="0" fontId="0" fillId="0" borderId="13" xfId="0" applyNumberFormat="1" applyFont="1" applyBorder="1" applyAlignment="1">
      <alignment horizontal="center"/>
    </xf>
    <xf numFmtId="2" fontId="0" fillId="0" borderId="14" xfId="0" applyNumberFormat="1" applyFont="1" applyBorder="1"/>
    <xf numFmtId="0" fontId="0" fillId="0" borderId="22" xfId="0" applyNumberFormat="1" applyFont="1" applyBorder="1" applyAlignment="1">
      <alignment horizontal="center"/>
    </xf>
    <xf numFmtId="0" fontId="0" fillId="0" borderId="16" xfId="0" applyNumberFormat="1" applyFont="1" applyBorder="1"/>
    <xf numFmtId="0" fontId="2" fillId="0" borderId="16" xfId="0" applyNumberFormat="1" applyFont="1" applyBorder="1"/>
    <xf numFmtId="2" fontId="0" fillId="0" borderId="16" xfId="0" applyNumberFormat="1" applyFont="1" applyBorder="1"/>
    <xf numFmtId="2" fontId="0" fillId="0" borderId="17" xfId="0" applyNumberFormat="1" applyFont="1" applyBorder="1"/>
  </cellXfs>
  <cellStyles count="1">
    <cellStyle name="Normal" xfId="0" builtinId="0"/>
  </cellStyles>
  <dxfs count="1"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19048</xdr:colOff>
      <xdr:row>1</xdr:row>
      <xdr:rowOff>95250</xdr:rowOff>
    </xdr:from>
    <xdr:to>
      <xdr:col>7</xdr:col>
      <xdr:colOff>152400</xdr:colOff>
      <xdr:row>1</xdr:row>
      <xdr:rowOff>885825</xdr:rowOff>
    </xdr:to>
    <xdr:pic>
      <xdr:nvPicPr>
        <xdr:cNvPr id="2" name="logo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198" y="95250"/>
          <a:ext cx="3924302" cy="79057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AGATI%20LOGISTICS/BILL%20QUOTATION/QUOTATION_2026-2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UCKERS INDIA (ITC) (2)"/>
      <sheetName val="NAMKAR "/>
      <sheetName val="ANIK INDUSTRI"/>
      <sheetName val="HAREKRISHNA MARKE"/>
      <sheetName val="EMAMI 1"/>
      <sheetName val="BERGER BBSR"/>
      <sheetName val="MISHRA ENT."/>
      <sheetName val="ARORA FRUITS NEW"/>
      <sheetName val="EMAMI"/>
      <sheetName val="AYUSH MARKETING"/>
      <sheetName val="D K SONS"/>
      <sheetName val="DIGVIJAY FIN IMPEX"/>
      <sheetName val="VIJAY COMMERCIAL"/>
      <sheetName val="united phosp"/>
      <sheetName val="MILAN TRADING"/>
      <sheetName val="JOHNSON &amp; NICHOLSON"/>
      <sheetName val="HOME"/>
      <sheetName val="EMAMI BIOTECH"/>
      <sheetName val="SARITA PHAR"/>
      <sheetName val="SHELL INDIA"/>
      <sheetName val="AMRUTANJAN HEALTH CARE"/>
      <sheetName val="A B CORP"/>
      <sheetName val="FALCON TYRES LTD."/>
      <sheetName val="ASPHA CHEM"/>
      <sheetName val="SHELL INDIA MARKETING"/>
      <sheetName val="SHAH PETROLIOUM"/>
      <sheetName val="ORISSA MARKETING"/>
      <sheetName val="RALLIS INDIA"/>
      <sheetName val="VALVOLINE CUMMINS"/>
      <sheetName val="P L MARKEING"/>
      <sheetName val="ANCHOR HEALTH &amp; BEAUTY CARE"/>
      <sheetName val="KAILASH MARKETING"/>
      <sheetName val="MARUTI ENT."/>
      <sheetName val="MISHRA ZARDA"/>
      <sheetName val="SWASTIK UDYOG"/>
      <sheetName val="SREE GOPAL"/>
      <sheetName val="MOHINI MARKETING"/>
      <sheetName val="DEVI DISTRIBUTOR"/>
      <sheetName val="ANCHOR ELEL"/>
      <sheetName val="CRIMSON PAINTS"/>
      <sheetName val="NOTE"/>
      <sheetName val="EMAMI LTD"/>
      <sheetName val="NIHAL CHAND SHANTI KUMAR"/>
      <sheetName val="MCNORE CONS"/>
      <sheetName val="ARORA FRUITS &amp; PICKLES OLD"/>
      <sheetName val="ISAGRO AGRO CHEM"/>
      <sheetName val="RECKITT BENKI"/>
      <sheetName val="COLOR VALLY"/>
      <sheetName val="ORISSA SALES NETWORK"/>
      <sheetName val="ELDER PHAR"/>
      <sheetName val="BUNGE INDIA"/>
      <sheetName val="MADURA COATS"/>
      <sheetName val="CAPITAL ENT."/>
      <sheetName val="HIMALAYA DRUG"/>
      <sheetName val="TATA PIGMENTS"/>
      <sheetName val="HEERALAL PARAMANAND"/>
      <sheetName val="KUBER ENTERPRISE"/>
      <sheetName val="CHOLYLE PVT. LTD."/>
      <sheetName val="TTK PRESTIGE"/>
      <sheetName val="TTK HEALTHCARE"/>
      <sheetName val="ARISTO PHARMASEUTICALS"/>
      <sheetName val="GODFRAY"/>
      <sheetName val="KRISHNA AGENCY"/>
      <sheetName val="AMAR REMEDIES"/>
      <sheetName val="RASNA PVT. LTD."/>
      <sheetName val="S C JONSON"/>
      <sheetName val="PARLE AGRO"/>
      <sheetName val="NISSAN FOOD"/>
      <sheetName val="ASIAN PAINTS"/>
      <sheetName val="HAVELLS INDIA LTD."/>
      <sheetName val="CHAYANIKA MARKETING"/>
      <sheetName val="L S ELEC"/>
      <sheetName val="SHREEJI"/>
      <sheetName val="ARPITA SALES"/>
      <sheetName val="AKZO NOBLE"/>
      <sheetName val="BERGER PAINTS"/>
      <sheetName val="USHA INT"/>
      <sheetName val="KANSAI NEROLAC1"/>
      <sheetName val="S A LOGISTICS"/>
      <sheetName val="ASWINI HOMEO AYURVEDIC PRODUCTS"/>
      <sheetName val="N M INTERNATIONAL"/>
      <sheetName val="R M ENTERPRISE"/>
      <sheetName val="ANANPURNA"/>
      <sheetName val="shivalik sales"/>
      <sheetName val="N RANGA RAO"/>
      <sheetName val="PIDILITE"/>
      <sheetName val="MAHAVEERA AGENCIES"/>
      <sheetName val="LAXMI DISTRIBUTOR"/>
      <sheetName val="TIDE WATER OIL"/>
      <sheetName val="KIRLOSKAR BROTHER"/>
      <sheetName val="PARAS COMMERCIAL ATTA &amp;SUJI"/>
      <sheetName val="PARAS COMMERCIAL TEA"/>
      <sheetName val="PARAS COMMERCIAL SMP"/>
      <sheetName val="MAA LAXMI BHANDAR"/>
      <sheetName val="SPINAX CHEM"/>
      <sheetName val="BAJAJ CROP"/>
      <sheetName val="MARICO"/>
      <sheetName val="INDIGO PAINTS"/>
      <sheetName val="SHALIMAR PAINTS"/>
      <sheetName val="RAVI MARKETING"/>
      <sheetName val="PANASONIC"/>
      <sheetName val="SHALIMAR CHEMICALS"/>
      <sheetName val="BHARAT AGENCIES"/>
      <sheetName val="VIP IND"/>
      <sheetName val="NAVAL COLOR"/>
      <sheetName val="R S TRADERS"/>
      <sheetName val="AGROTECH"/>
      <sheetName val="JOHNSON &amp; JOHNSON"/>
      <sheetName val="R S TRD"/>
      <sheetName val="CRIMSON &amp; APEX STEEL"/>
      <sheetName val="ASISH AGEN"/>
      <sheetName val="bravo global"/>
      <sheetName val="KARNATAKA SOAP"/>
      <sheetName val="KAMADHENU PAINTS"/>
      <sheetName val="JAGANNATH OIL"/>
      <sheetName val="VIJAY HOME APPLIANCE"/>
      <sheetName val="PRAGATI DISTRIBUTOR"/>
      <sheetName val="GOPAL ZARDA"/>
      <sheetName val="R D M CARE"/>
      <sheetName val="lotte india"/>
      <sheetName val="EVERADY"/>
      <sheetName val="KAMALA DIST."/>
      <sheetName val="MYSORE POLYMER"/>
      <sheetName val="GINI &amp; JONY"/>
      <sheetName val="PADDAR TYRE"/>
      <sheetName val="J K TYRE LTD"/>
      <sheetName val="BAYER CORPS SCIENCE"/>
      <sheetName val="BAJAJ ELECTRICALS"/>
      <sheetName val="KANSAI NEROLAC SAMBALPUR"/>
      <sheetName val="TAI INDUSTRIES"/>
      <sheetName val="APPLO TYRES"/>
      <sheetName val="PATTANAIK ASSOCIATES"/>
      <sheetName val="OM ASSOCIATES"/>
      <sheetName val="NIPPO BATTERY BBSR"/>
      <sheetName val="NIPPO BATTERY SAMBALPUR"/>
      <sheetName val="NIPPO BATTERY CO."/>
      <sheetName val="RENUKA PHARMA"/>
      <sheetName val="POLARAN MARKETING"/>
      <sheetName val="V-GUARD IND"/>
      <sheetName val="GOODYEAR"/>
      <sheetName val="ESCALATIONS"/>
      <sheetName val="SAFARI SALES"/>
      <sheetName val="SIVANANDA"/>
      <sheetName val="CITY CARREER"/>
      <sheetName val="HEINZ INDIA"/>
      <sheetName val="GRL INTERNATIONAL"/>
      <sheetName val="DEEVEESHA"/>
      <sheetName val="WRIGLEY INDIA"/>
      <sheetName val="CAPITAL AGENCY"/>
      <sheetName val="KOUSHAL &amp; C S CORPN."/>
      <sheetName val="KAMDAR SALES"/>
      <sheetName val="ANTLANTIC LUBRICANTS"/>
      <sheetName val="DHARAMPAL SATYAPAL"/>
      <sheetName val="SACHIDANANDA"/>
      <sheetName val="CENTURY FIBER"/>
      <sheetName val="KEVENTOR"/>
      <sheetName val="DRUGADEVI TRANSPORT"/>
      <sheetName val=" J G HOSIARY"/>
      <sheetName val="HAWKINS COOKER"/>
      <sheetName val="ARISTO ENTERP"/>
      <sheetName val="CREATIVE ASSOCIATES"/>
      <sheetName val="GREEN PLY"/>
      <sheetName val="OMKAR"/>
      <sheetName val="LUMUNUS TECHNO"/>
      <sheetName val="RUCHI"/>
      <sheetName val="RADHA KRU SALES "/>
      <sheetName val="VISHAVA"/>
      <sheetName val="AUTO"/>
      <sheetName val="LEO TRADING"/>
      <sheetName val="JYOTI LAB (HENKLE)"/>
      <sheetName val="MEGHA"/>
      <sheetName val="AEELITE LOGISTICS"/>
      <sheetName val="TARA PAINTS"/>
      <sheetName val="COROMANDEL"/>
      <sheetName val="HINDUSTAN AG (DABOUR"/>
      <sheetName val="HINUSTAN AGEN (SPICE &amp; VICCO"/>
      <sheetName val="HINDUSTAN ENTER"/>
      <sheetName val="HINDUSTAN DISTRIBUTORS"/>
      <sheetName val="NEELAMADHAB"/>
      <sheetName val="RADHAKRISHNA SALES"/>
      <sheetName val="MYSORE DEEP PERFUMEMARY"/>
      <sheetName val="RAMAN SHREE CONSUMER"/>
      <sheetName val="DHANRAJ TRADING"/>
      <sheetName val="GODREJ"/>
      <sheetName val="V K TRADERS"/>
      <sheetName val="PRADYUT MARKETING"/>
      <sheetName val="SARADA AGENCY"/>
      <sheetName val="HINDUSTAN CYCLE"/>
      <sheetName val="FINOLEX CABELES"/>
      <sheetName val="SHRUTI AGENCY"/>
      <sheetName val="FINOLEX CABLES"/>
      <sheetName val="ANAND CARRIER"/>
      <sheetName val="COLGATE"/>
      <sheetName val="HAIER APPLIENCE"/>
      <sheetName val="BIRLA TYRES"/>
      <sheetName val="BHARAT PETROLIUM"/>
      <sheetName val="CACHET PHARMA"/>
      <sheetName val="TRUCKERS INDIA (ITC)"/>
      <sheetName val="ANUSKA ENT"/>
      <sheetName val="TARINI ENT"/>
      <sheetName val="EMSON"/>
      <sheetName val="LG ELECTRONICS"/>
      <sheetName val="GOPAL CONSUMER"/>
      <sheetName val="VARDHAMAN YARNS "/>
      <sheetName val="PENSOL INDUSTRIES"/>
      <sheetName val="URMEE FOODS PRODUCTS"/>
      <sheetName val="BIOSTARDT INDIA"/>
      <sheetName val="UNITED PHOSPHOROUS"/>
      <sheetName val="SIMPLEX MARKETING"/>
      <sheetName val="GLAZE PLASTICS"/>
      <sheetName val="SAMPATRAY &amp; SONS"/>
      <sheetName val="SAHOO MEDIA"/>
      <sheetName val="PRINCEWATE INTERNATIONAL"/>
      <sheetName val="ANNAPURNA AG (OTHER)"/>
      <sheetName val="AMBICA AGARBATI"/>
      <sheetName val="MEYER ORGANICS"/>
      <sheetName val="BHARATI ELECTRICALS"/>
      <sheetName val="JNARAYAN AGEN"/>
      <sheetName val="SHREE SAI ENTER"/>
      <sheetName val="EASTERN GOURMENT"/>
      <sheetName val="J K TYRE SBP"/>
      <sheetName val="INDIAN HERBS CO"/>
      <sheetName val="LIVGUARD ENERGY"/>
      <sheetName val="KORAS INDIA"/>
      <sheetName val="KRISHI RASAYAN BDK"/>
      <sheetName val="CHEMIDOM"/>
      <sheetName val="JMB ENT"/>
      <sheetName val="SOBHA AGENCY"/>
      <sheetName val="WIN MEDICARE"/>
      <sheetName val="BHARATI ENTER"/>
      <sheetName val="KONARK TYRE"/>
      <sheetName val="BHARAT TRADERS"/>
      <sheetName val="HPL ELECTRICALS"/>
      <sheetName val="ABBOTT HEALTH FOOD"/>
      <sheetName val="SAMTAI COMETICS"/>
      <sheetName val="SPEEDWAYS TYRE"/>
      <sheetName val="BANSAL TRADING"/>
      <sheetName val="GEMINI EDIBLE"/>
      <sheetName val="MYK LATGICRETE"/>
      <sheetName val="SAFE CHEM INDUSTRIES"/>
      <sheetName val="ROYAL MARKETING"/>
      <sheetName val="ZAR METAMOPHOSE"/>
      <sheetName val="SHREE GAJAPATI PAINTS"/>
      <sheetName val="POLYCAB ELECTRICAL"/>
      <sheetName val="POLYCAB WIRE"/>
      <sheetName val="POSIAN PHARMA"/>
      <sheetName val="ANNAPURNA AGEN (TEA)"/>
      <sheetName val="INTEGRITY HOUSE"/>
      <sheetName val="ABBOTT INDIA"/>
      <sheetName val="SUJATA ENTER"/>
      <sheetName val="DHARAMPAL PREMCHAND"/>
      <sheetName val="ANJANA ENTER"/>
      <sheetName val="INTEX"/>
      <sheetName val="E4 HOUSE"/>
      <sheetName val="ADAMA INDIA"/>
      <sheetName val="SUPERMAX"/>
      <sheetName val="GSB FORMS"/>
      <sheetName val="DRISTI CONSUMER"/>
      <sheetName val="KPR AGROCHEM"/>
      <sheetName val="PSI INDIA "/>
      <sheetName val="KAMDAR AG"/>
      <sheetName val="SR TRADING"/>
      <sheetName val="NEETA ENT"/>
      <sheetName val="PARIDHI INDUSTRIES"/>
      <sheetName val="SAVITA OIL, CHAPMAN"/>
      <sheetName val="MANDELEZ"/>
      <sheetName val="SHREE SAI AGENCY MANGULI"/>
      <sheetName val="L S LOGISTICS (CELLO)"/>
      <sheetName val="SHANTI COMM"/>
      <sheetName val="INLAND LOGISTICS"/>
      <sheetName val="ARYAN ENTER"/>
      <sheetName val="RAL CONSUMER"/>
      <sheetName val="TCI SUPPLY"/>
      <sheetName val="NUTRICIA"/>
      <sheetName val="GUPTA POWER"/>
      <sheetName val="SURAMA ENTER"/>
      <sheetName val="IFFCO-MC"/>
      <sheetName val="DIXCY TEXTILES"/>
      <sheetName val="CONA ELECTRICALS"/>
      <sheetName val="MALHOTRA MARKETING"/>
      <sheetName val="POURASH ENT"/>
      <sheetName val="DHP INTERNATIONAL"/>
      <sheetName val="JUNA BIJAY AG"/>
      <sheetName val="RECON OIL"/>
      <sheetName val="SHUBHKART"/>
      <sheetName val="TORQUE PHARMA"/>
      <sheetName val="AJAY KUMAR RAHUL"/>
      <sheetName val="N Q SOLUTION"/>
      <sheetName val="METRO TYRE"/>
      <sheetName val="RAVI MARKETING JAGATPUR"/>
      <sheetName val="ESDEE PAINTS"/>
      <sheetName val="IL &amp; FS"/>
      <sheetName val="DABUR INDIA LTD"/>
      <sheetName val="PRAYAG SALES "/>
      <sheetName val="ODISHA SALES (APIS)"/>
      <sheetName val="ODISHA SALES (JOLEN)"/>
      <sheetName val="GENTRUST CONSUMER"/>
      <sheetName val="ALMONARD"/>
      <sheetName val="DUNCAN TEA"/>
      <sheetName val="PRETI AGENCIES"/>
      <sheetName val="SINGER INDIA "/>
      <sheetName val="SUBHAM ENT"/>
      <sheetName val="PRABHUDAYAL"/>
      <sheetName val="SHREE SHYAM DIST (ABBOTT)"/>
      <sheetName val="RADISSON PAINTS"/>
      <sheetName val="GK WAREHOUSE"/>
      <sheetName val="CHEMOLIUMS"/>
      <sheetName val="JAY TRADING"/>
      <sheetName val="JK PROTOMAX"/>
      <sheetName val="CREATIVE PAINTS"/>
      <sheetName val="SHREE MAA AG"/>
      <sheetName val="SHREE HANUMAN AG"/>
      <sheetName val="FLY INDUSTRIES"/>
      <sheetName val="LAXMI AGENCY (LINC)"/>
      <sheetName val="SCORPION"/>
      <sheetName val="RICARD PAINTS"/>
      <sheetName val="ADDISION PAINTS"/>
      <sheetName val="FUTURE INDIA LOG"/>
      <sheetName val="SINGHANIA ASS (COOKER)"/>
      <sheetName val="DEEP ENT"/>
      <sheetName val="HPM CHEMICAL"/>
      <sheetName val="AIR TRANSPORT ASSAM"/>
      <sheetName val="P S ENTER"/>
      <sheetName val="MOKSH AGARBATI"/>
      <sheetName val="UNIVERSAL CORPN."/>
      <sheetName val="SHREE MAHILA GRIHA"/>
      <sheetName val="ASQUARE FOODS"/>
      <sheetName val="CAVIN CARE"/>
      <sheetName val="INBICO INDIA "/>
      <sheetName val="KELLOGG"/>
      <sheetName val="MARS INDIA "/>
      <sheetName val="FRANCO INDIA"/>
      <sheetName val="KLF NIRMAL"/>
      <sheetName val="PAL AUTO ELECT"/>
      <sheetName val="CAPER INDIA "/>
      <sheetName val="EASTERN TRADING"/>
      <sheetName val="SHIVAM HITECH STEEL"/>
      <sheetName val="USHODAYA "/>
      <sheetName val="L N TRADERS"/>
      <sheetName val="HARTEX RUBBER"/>
      <sheetName val="KRISHNA STEEL"/>
      <sheetName val="JAIN ENTER"/>
      <sheetName val="MSD CORPORATION"/>
      <sheetName val="KEYCEE LABORATORIES"/>
      <sheetName val="GULMARG PRODUCT"/>
      <sheetName val="MAHAJAN TYRE"/>
      <sheetName val="INSHAAN HEALTH"/>
      <sheetName val="S S MARKETING"/>
      <sheetName val="SARASWATI ENT"/>
      <sheetName val="EXPRESS ROADWAYS"/>
      <sheetName val="GODREJ CONSUMER"/>
      <sheetName val="KOYAS PERFUMARY"/>
      <sheetName val="BRIDGESTONE TYRE"/>
      <sheetName val="OLIVE CABLE"/>
      <sheetName val="SUBHAS KU RAUL KU"/>
      <sheetName val="RATNAKAR "/>
      <sheetName val="SHREE SHYAM MINDA BATT"/>
      <sheetName val="GANESH GRAINS "/>
      <sheetName val="BG DISTRIBUTORS"/>
      <sheetName val="Sheet1"/>
      <sheetName val="DS SPICE CO"/>
      <sheetName val="DHP INTER"/>
      <sheetName val="PRIMCO INDUSTRIES"/>
      <sheetName val="MAN PASAND"/>
      <sheetName val="LOCK MASTER"/>
    </sheetNames>
    <sheetDataSet>
      <sheetData sheetId="0"/>
      <sheetData sheetId="1">
        <row r="4">
          <cell r="C4" t="str">
            <v>DHENKANAL</v>
          </cell>
          <cell r="D4">
            <v>63</v>
          </cell>
        </row>
        <row r="5">
          <cell r="C5" t="str">
            <v>JAGATSINGHPUR</v>
          </cell>
          <cell r="D5">
            <v>63</v>
          </cell>
        </row>
        <row r="6">
          <cell r="C6" t="str">
            <v>JATNI</v>
          </cell>
          <cell r="D6">
            <v>63</v>
          </cell>
        </row>
        <row r="7">
          <cell r="C7" t="str">
            <v>PURI</v>
          </cell>
          <cell r="D7">
            <v>63</v>
          </cell>
        </row>
        <row r="8">
          <cell r="C8" t="str">
            <v>KENDRAPARA</v>
          </cell>
          <cell r="D8">
            <v>63</v>
          </cell>
        </row>
        <row r="9">
          <cell r="C9" t="str">
            <v>SORO</v>
          </cell>
          <cell r="D9">
            <v>63</v>
          </cell>
        </row>
        <row r="10">
          <cell r="C10" t="str">
            <v>NAYAGARH</v>
          </cell>
          <cell r="D10">
            <v>63</v>
          </cell>
        </row>
        <row r="11">
          <cell r="C11" t="str">
            <v>NIMAPARA</v>
          </cell>
          <cell r="D11">
            <v>63</v>
          </cell>
        </row>
        <row r="12">
          <cell r="C12" t="str">
            <v>KEONJHAR</v>
          </cell>
          <cell r="D12">
            <v>63</v>
          </cell>
        </row>
        <row r="13">
          <cell r="C13" t="str">
            <v>JAJPUR ROAD</v>
          </cell>
          <cell r="D13">
            <v>63</v>
          </cell>
        </row>
        <row r="14">
          <cell r="C14" t="str">
            <v>TANGI</v>
          </cell>
          <cell r="D14">
            <v>63</v>
          </cell>
        </row>
        <row r="15">
          <cell r="C15" t="str">
            <v>BALAKATI</v>
          </cell>
          <cell r="D15">
            <v>63</v>
          </cell>
        </row>
        <row r="16">
          <cell r="C16" t="str">
            <v>JAJPUR TOWN</v>
          </cell>
          <cell r="D16">
            <v>63</v>
          </cell>
        </row>
        <row r="17">
          <cell r="C17" t="str">
            <v>SALIPUR</v>
          </cell>
          <cell r="D17">
            <v>63</v>
          </cell>
        </row>
        <row r="18">
          <cell r="C18" t="str">
            <v>NUAPATNA</v>
          </cell>
          <cell r="D18">
            <v>63</v>
          </cell>
        </row>
        <row r="19">
          <cell r="C19" t="str">
            <v>BHUBAN</v>
          </cell>
          <cell r="D19">
            <v>63</v>
          </cell>
        </row>
        <row r="20">
          <cell r="C20" t="str">
            <v>BOLANGIR</v>
          </cell>
          <cell r="D20">
            <v>100</v>
          </cell>
        </row>
        <row r="21">
          <cell r="C21" t="str">
            <v>JHARSUGUDA</v>
          </cell>
          <cell r="D21">
            <v>70</v>
          </cell>
        </row>
        <row r="22">
          <cell r="C22" t="str">
            <v>SIMILIA</v>
          </cell>
          <cell r="D22">
            <v>63</v>
          </cell>
        </row>
        <row r="23">
          <cell r="C23" t="str">
            <v>GAMBHARIMUNDA</v>
          </cell>
          <cell r="D23">
            <v>63</v>
          </cell>
        </row>
        <row r="24">
          <cell r="C24" t="str">
            <v>SANTHAR</v>
          </cell>
          <cell r="D24">
            <v>63</v>
          </cell>
        </row>
        <row r="25">
          <cell r="C25" t="str">
            <v>ADASPUR</v>
          </cell>
          <cell r="D25">
            <v>63</v>
          </cell>
        </row>
        <row r="26">
          <cell r="C26" t="str">
            <v>AUL</v>
          </cell>
          <cell r="D26">
            <v>63</v>
          </cell>
        </row>
        <row r="27">
          <cell r="C27" t="str">
            <v>BRAHMANJHARILO</v>
          </cell>
          <cell r="D27">
            <v>63</v>
          </cell>
        </row>
        <row r="28">
          <cell r="C28" t="str">
            <v>RAJ SUNAKHALA</v>
          </cell>
          <cell r="D28">
            <v>63</v>
          </cell>
        </row>
        <row r="29">
          <cell r="C29" t="str">
            <v>DASPALLA</v>
          </cell>
          <cell r="D29">
            <v>63</v>
          </cell>
        </row>
        <row r="30">
          <cell r="C30" t="str">
            <v>BEGUNIA</v>
          </cell>
          <cell r="D30">
            <v>63</v>
          </cell>
        </row>
        <row r="31">
          <cell r="C31" t="str">
            <v>RAIRANGPUR</v>
          </cell>
          <cell r="D31">
            <v>85</v>
          </cell>
        </row>
        <row r="32">
          <cell r="C32" t="str">
            <v>KARANJIA</v>
          </cell>
          <cell r="D32">
            <v>85</v>
          </cell>
        </row>
        <row r="33">
          <cell r="C33" t="str">
            <v>BOUDH</v>
          </cell>
          <cell r="D33">
            <v>85</v>
          </cell>
        </row>
        <row r="34">
          <cell r="C34" t="str">
            <v>TURUMUNGA</v>
          </cell>
          <cell r="D34">
            <v>85</v>
          </cell>
        </row>
        <row r="35">
          <cell r="C35" t="str">
            <v>BALIAPAL</v>
          </cell>
          <cell r="D35">
            <v>90</v>
          </cell>
        </row>
        <row r="36">
          <cell r="C36" t="str">
            <v>JASIPUR</v>
          </cell>
          <cell r="D36">
            <v>90</v>
          </cell>
        </row>
        <row r="37">
          <cell r="C37" t="str">
            <v>CHANDANESWAR</v>
          </cell>
          <cell r="D37">
            <v>90</v>
          </cell>
        </row>
        <row r="38">
          <cell r="C38" t="str">
            <v>BUGUDA</v>
          </cell>
          <cell r="D38">
            <v>95</v>
          </cell>
        </row>
        <row r="39">
          <cell r="C39" t="str">
            <v>REDHAKHOL</v>
          </cell>
          <cell r="D39">
            <v>105</v>
          </cell>
        </row>
        <row r="40">
          <cell r="C40" t="str">
            <v>SUNABEDA</v>
          </cell>
          <cell r="D40">
            <v>105</v>
          </cell>
        </row>
        <row r="41">
          <cell r="C41" t="str">
            <v>KHARIAR ROAD</v>
          </cell>
          <cell r="D41">
            <v>105</v>
          </cell>
        </row>
        <row r="42">
          <cell r="C42" t="str">
            <v>KORAPUT</v>
          </cell>
          <cell r="D42">
            <v>105</v>
          </cell>
        </row>
        <row r="43">
          <cell r="C43" t="str">
            <v>NABARANGPUR</v>
          </cell>
          <cell r="D43">
            <v>105</v>
          </cell>
        </row>
        <row r="44">
          <cell r="C44" t="str">
            <v>MUNIGUDA</v>
          </cell>
          <cell r="D44">
            <v>125</v>
          </cell>
        </row>
        <row r="45">
          <cell r="C45" t="str">
            <v>ANGUL</v>
          </cell>
          <cell r="D45">
            <v>40</v>
          </cell>
        </row>
        <row r="46">
          <cell r="C46" t="str">
            <v>BALASORE</v>
          </cell>
          <cell r="D46">
            <v>63</v>
          </cell>
        </row>
        <row r="47">
          <cell r="C47" t="str">
            <v>BERHAMPUR</v>
          </cell>
          <cell r="D47">
            <v>63</v>
          </cell>
        </row>
        <row r="48">
          <cell r="C48" t="str">
            <v>BHADRAK</v>
          </cell>
          <cell r="D48">
            <v>40</v>
          </cell>
        </row>
        <row r="49">
          <cell r="C49" t="str">
            <v>BHUBANESWAR</v>
          </cell>
          <cell r="D49">
            <v>63</v>
          </cell>
        </row>
        <row r="50">
          <cell r="C50" t="str">
            <v>KHURDA</v>
          </cell>
          <cell r="D50">
            <v>63</v>
          </cell>
        </row>
        <row r="51">
          <cell r="C51" t="str">
            <v>PARADEEP</v>
          </cell>
          <cell r="D51">
            <v>63</v>
          </cell>
        </row>
        <row r="52">
          <cell r="C52" t="str">
            <v>SAMBALPUR</v>
          </cell>
          <cell r="D52">
            <v>63</v>
          </cell>
        </row>
        <row r="53">
          <cell r="C53" t="str">
            <v>TALCHER</v>
          </cell>
          <cell r="D53">
            <v>63</v>
          </cell>
        </row>
        <row r="54">
          <cell r="C54" t="str">
            <v>BARIPADA</v>
          </cell>
          <cell r="D54">
            <v>63</v>
          </cell>
        </row>
        <row r="55">
          <cell r="C55" t="str">
            <v>JARKA</v>
          </cell>
          <cell r="D55">
            <v>63</v>
          </cell>
        </row>
        <row r="56">
          <cell r="C56" t="str">
            <v>JALESWAR</v>
          </cell>
          <cell r="D56">
            <v>63</v>
          </cell>
        </row>
        <row r="57">
          <cell r="C57" t="str">
            <v>NISCHINTKOILI</v>
          </cell>
          <cell r="D57">
            <v>63</v>
          </cell>
        </row>
        <row r="58">
          <cell r="C58" t="str">
            <v>BALUGAON</v>
          </cell>
          <cell r="D58">
            <v>63</v>
          </cell>
        </row>
        <row r="59">
          <cell r="C59" t="str">
            <v>KESHPUR</v>
          </cell>
        </row>
        <row r="60">
          <cell r="C60" t="str">
            <v>NAUGAON</v>
          </cell>
        </row>
        <row r="61">
          <cell r="C61" t="str">
            <v>NIRAKARPUR</v>
          </cell>
        </row>
        <row r="62">
          <cell r="C62" t="str">
            <v>SIMULIA</v>
          </cell>
        </row>
        <row r="63">
          <cell r="C63" t="str">
            <v>RANIGUDA</v>
          </cell>
        </row>
        <row r="64">
          <cell r="C64" t="str">
            <v>BETANATI</v>
          </cell>
        </row>
        <row r="65">
          <cell r="C65" t="str">
            <v>PUNANGA</v>
          </cell>
        </row>
        <row r="66">
          <cell r="C66" t="str">
            <v>SIMILIGUDA</v>
          </cell>
        </row>
        <row r="67">
          <cell r="C67" t="str">
            <v>MALKANGIRI</v>
          </cell>
        </row>
        <row r="68">
          <cell r="C68" t="str">
            <v>CHILIKA</v>
          </cell>
        </row>
        <row r="69">
          <cell r="C69" t="str">
            <v>TINIMUHANI</v>
          </cell>
        </row>
        <row r="70">
          <cell r="C70" t="str">
            <v>CHANDIKHOL</v>
          </cell>
          <cell r="D70">
            <v>63</v>
          </cell>
        </row>
        <row r="71">
          <cell r="C71" t="str">
            <v>SANTHARA</v>
          </cell>
        </row>
        <row r="72">
          <cell r="C72" t="str">
            <v>BANASARA</v>
          </cell>
        </row>
        <row r="73">
          <cell r="C73" t="str">
            <v>BALIPADA</v>
          </cell>
        </row>
        <row r="74">
          <cell r="C74" t="str">
            <v>TIRTOL</v>
          </cell>
        </row>
        <row r="75">
          <cell r="C75" t="str">
            <v>GUNUPUR</v>
          </cell>
          <cell r="D75">
            <v>105</v>
          </cell>
        </row>
        <row r="76">
          <cell r="C76" t="str">
            <v>PARALAKHEMUNDI</v>
          </cell>
        </row>
        <row r="77">
          <cell r="C77" t="str">
            <v>ROURKELA</v>
          </cell>
        </row>
        <row r="78">
          <cell r="C78" t="str">
            <v>RAHAMA</v>
          </cell>
          <cell r="D78">
            <v>63</v>
          </cell>
        </row>
        <row r="79">
          <cell r="C79" t="str">
            <v>BARI</v>
          </cell>
        </row>
        <row r="80">
          <cell r="C80" t="str">
            <v>TIGIRIA</v>
          </cell>
          <cell r="D80">
            <v>63</v>
          </cell>
        </row>
        <row r="81">
          <cell r="C81" t="str">
            <v>AGARPADA</v>
          </cell>
        </row>
        <row r="82">
          <cell r="C82" t="str">
            <v>BANSA</v>
          </cell>
        </row>
        <row r="83">
          <cell r="C83" t="str">
            <v>KANTIGADIA</v>
          </cell>
        </row>
        <row r="84">
          <cell r="C84" t="str">
            <v>ANANDPUR</v>
          </cell>
          <cell r="D84">
            <v>63</v>
          </cell>
        </row>
        <row r="85">
          <cell r="C85" t="str">
            <v>DEOGARH</v>
          </cell>
          <cell r="D85">
            <v>125</v>
          </cell>
        </row>
        <row r="86">
          <cell r="C86" t="str">
            <v>RAYAGADA</v>
          </cell>
          <cell r="D86">
            <v>85</v>
          </cell>
        </row>
        <row r="87">
          <cell r="C87" t="str">
            <v>KESINGA</v>
          </cell>
        </row>
        <row r="88">
          <cell r="C88" t="str">
            <v>KUAKHIA</v>
          </cell>
          <cell r="D88">
            <v>63</v>
          </cell>
        </row>
        <row r="89">
          <cell r="C89" t="str">
            <v>PHULBANI</v>
          </cell>
          <cell r="D89">
            <v>85</v>
          </cell>
        </row>
        <row r="90">
          <cell r="C90" t="str">
            <v>PURUNAKATAK</v>
          </cell>
          <cell r="D90">
            <v>85</v>
          </cell>
        </row>
        <row r="91">
          <cell r="C91" t="str">
            <v>JAYPATNA</v>
          </cell>
        </row>
        <row r="92">
          <cell r="C92" t="str">
            <v>BHANJANAGAR</v>
          </cell>
        </row>
        <row r="93">
          <cell r="C93" t="str">
            <v>PADMAPUR</v>
          </cell>
        </row>
        <row r="94">
          <cell r="C94" t="str">
            <v>RAJPUR JALESWAR</v>
          </cell>
        </row>
        <row r="95">
          <cell r="C95" t="str">
            <v>UMERKOT</v>
          </cell>
          <cell r="D95">
            <v>105</v>
          </cell>
        </row>
        <row r="96">
          <cell r="C96" t="str">
            <v>SIKO</v>
          </cell>
        </row>
        <row r="97">
          <cell r="C97" t="str">
            <v>PHULNAKHARA</v>
          </cell>
          <cell r="D97">
            <v>63</v>
          </cell>
        </row>
        <row r="98">
          <cell r="C98" t="str">
            <v>PATTAMUNDAI</v>
          </cell>
          <cell r="D98">
            <v>63</v>
          </cell>
        </row>
        <row r="99">
          <cell r="C99" t="str">
            <v>PADMAPUR (BARGARH)</v>
          </cell>
          <cell r="D99">
            <v>105</v>
          </cell>
        </row>
        <row r="100">
          <cell r="C100" t="str">
            <v>BALIMELA</v>
          </cell>
          <cell r="D100">
            <v>205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71"/>
  <sheetViews>
    <sheetView tabSelected="1" topLeftCell="A52" workbookViewId="0">
      <selection activeCell="P65" sqref="P65"/>
    </sheetView>
  </sheetViews>
  <sheetFormatPr defaultRowHeight="15"/>
  <cols>
    <col min="1" max="1" width="0.85546875" style="5" customWidth="1"/>
    <col min="2" max="2" width="4.140625" style="5" customWidth="1"/>
    <col min="3" max="3" width="9.7109375" style="5" bestFit="1" customWidth="1"/>
    <col min="4" max="4" width="12.85546875" style="5" customWidth="1"/>
    <col min="5" max="5" width="8.7109375" style="5" bestFit="1" customWidth="1"/>
    <col min="6" max="6" width="6.7109375" style="5" customWidth="1"/>
    <col min="7" max="7" width="14.7109375" style="5" customWidth="1"/>
    <col min="8" max="8" width="6.5703125" style="5" customWidth="1"/>
    <col min="9" max="9" width="7.140625" style="6" customWidth="1"/>
    <col min="10" max="10" width="6.85546875" style="6" customWidth="1"/>
    <col min="11" max="11" width="7" style="6" customWidth="1"/>
    <col min="12" max="12" width="9.42578125" style="6" customWidth="1"/>
    <col min="13" max="16384" width="9.140625" style="5"/>
  </cols>
  <sheetData>
    <row r="1" spans="2:17" ht="15.75" thickBot="1"/>
    <row r="2" spans="2:17" ht="80.25" customHeight="1" thickBot="1">
      <c r="B2" s="17"/>
      <c r="C2" s="18"/>
      <c r="D2" s="18"/>
      <c r="E2" s="18"/>
      <c r="F2" s="18"/>
      <c r="G2" s="18"/>
      <c r="H2" s="18"/>
      <c r="I2" s="22" t="s">
        <v>16</v>
      </c>
      <c r="J2" s="22"/>
      <c r="K2" s="22"/>
      <c r="L2" s="23"/>
    </row>
    <row r="3" spans="2:17" ht="92.25" customHeight="1" thickBot="1">
      <c r="B3" s="19" t="s">
        <v>18</v>
      </c>
      <c r="C3" s="20"/>
      <c r="D3" s="20"/>
      <c r="E3" s="20"/>
      <c r="F3" s="20"/>
      <c r="G3" s="20"/>
      <c r="H3" s="21"/>
      <c r="I3" s="24" t="s">
        <v>172</v>
      </c>
      <c r="J3" s="24"/>
      <c r="K3" s="24"/>
      <c r="L3" s="25"/>
      <c r="M3" s="6"/>
      <c r="N3" s="6"/>
      <c r="O3" s="3"/>
      <c r="Q3" s="6"/>
    </row>
    <row r="4" spans="2:17" s="1" customFormat="1" ht="15" customHeight="1" thickBot="1">
      <c r="B4" s="7" t="s">
        <v>2</v>
      </c>
      <c r="C4" s="8" t="s">
        <v>5</v>
      </c>
      <c r="D4" s="8" t="s">
        <v>6</v>
      </c>
      <c r="E4" s="8" t="s">
        <v>1</v>
      </c>
      <c r="F4" s="8" t="s">
        <v>7</v>
      </c>
      <c r="G4" s="8" t="s">
        <v>8</v>
      </c>
      <c r="H4" s="8" t="s">
        <v>9</v>
      </c>
      <c r="I4" s="9" t="s">
        <v>10</v>
      </c>
      <c r="J4" s="9" t="s">
        <v>3</v>
      </c>
      <c r="K4" s="9" t="s">
        <v>4</v>
      </c>
      <c r="L4" s="10" t="s">
        <v>11</v>
      </c>
      <c r="N4" s="5"/>
    </row>
    <row r="5" spans="2:17" s="1" customFormat="1" ht="15" customHeight="1">
      <c r="B5" s="35">
        <v>1</v>
      </c>
      <c r="C5" s="36" t="s">
        <v>30</v>
      </c>
      <c r="D5" s="36" t="s">
        <v>31</v>
      </c>
      <c r="E5" s="36" t="s">
        <v>32</v>
      </c>
      <c r="F5" s="37" t="s">
        <v>12</v>
      </c>
      <c r="G5" s="36" t="s">
        <v>15</v>
      </c>
      <c r="H5" s="36">
        <v>6</v>
      </c>
      <c r="I5" s="38">
        <f>VLOOKUP(G5,'[1]NAMKAR '!$C$4:$D$104,2,FALSE)</f>
        <v>63</v>
      </c>
      <c r="J5" s="38">
        <f>H5*1</f>
        <v>6</v>
      </c>
      <c r="K5" s="38">
        <v>25</v>
      </c>
      <c r="L5" s="39">
        <f>H5*I5+J5+K5</f>
        <v>409</v>
      </c>
      <c r="N5" s="5"/>
    </row>
    <row r="6" spans="2:17" s="1" customFormat="1" ht="15" customHeight="1">
      <c r="B6" s="40">
        <f>B5+1</f>
        <v>2</v>
      </c>
      <c r="C6" s="29" t="s">
        <v>30</v>
      </c>
      <c r="D6" s="29" t="s">
        <v>33</v>
      </c>
      <c r="E6" s="29" t="s">
        <v>34</v>
      </c>
      <c r="F6" s="30" t="s">
        <v>12</v>
      </c>
      <c r="G6" s="29" t="s">
        <v>25</v>
      </c>
      <c r="H6" s="29">
        <v>16</v>
      </c>
      <c r="I6" s="31">
        <f>VLOOKUP(G6,'[1]NAMKAR '!$C$4:$D$104,2,FALSE)</f>
        <v>40</v>
      </c>
      <c r="J6" s="31">
        <f>H6*1</f>
        <v>16</v>
      </c>
      <c r="K6" s="31">
        <v>25</v>
      </c>
      <c r="L6" s="41">
        <f>H6*I6+J6+K6</f>
        <v>681</v>
      </c>
      <c r="N6" s="5"/>
    </row>
    <row r="7" spans="2:17" s="1" customFormat="1" ht="15" customHeight="1">
      <c r="B7" s="40">
        <f t="shared" ref="B7:B62" si="0">B6+1</f>
        <v>3</v>
      </c>
      <c r="C7" s="29" t="s">
        <v>30</v>
      </c>
      <c r="D7" s="29" t="s">
        <v>35</v>
      </c>
      <c r="E7" s="29" t="s">
        <v>36</v>
      </c>
      <c r="F7" s="30" t="s">
        <v>12</v>
      </c>
      <c r="G7" s="29" t="s">
        <v>37</v>
      </c>
      <c r="H7" s="29">
        <v>7</v>
      </c>
      <c r="I7" s="31">
        <f>VLOOKUP(G7,'[1]NAMKAR '!$C$4:$D$104,2,FALSE)</f>
        <v>85</v>
      </c>
      <c r="J7" s="31">
        <f>H7*1</f>
        <v>7</v>
      </c>
      <c r="K7" s="31">
        <v>25</v>
      </c>
      <c r="L7" s="41">
        <f>H7*I7+J7+K7</f>
        <v>627</v>
      </c>
      <c r="N7" s="5"/>
    </row>
    <row r="8" spans="2:17" s="1" customFormat="1" ht="15" customHeight="1">
      <c r="B8" s="40">
        <f t="shared" si="0"/>
        <v>4</v>
      </c>
      <c r="C8" s="29" t="s">
        <v>38</v>
      </c>
      <c r="D8" s="29" t="s">
        <v>39</v>
      </c>
      <c r="E8" s="29" t="s">
        <v>40</v>
      </c>
      <c r="F8" s="30" t="s">
        <v>12</v>
      </c>
      <c r="G8" s="29" t="s">
        <v>41</v>
      </c>
      <c r="H8" s="29">
        <v>4</v>
      </c>
      <c r="I8" s="31">
        <f>VLOOKUP(G8,'[1]NAMKAR '!$C$4:$D$104,2,FALSE)</f>
        <v>63</v>
      </c>
      <c r="J8" s="31">
        <f>H8*1</f>
        <v>4</v>
      </c>
      <c r="K8" s="31">
        <v>25</v>
      </c>
      <c r="L8" s="41">
        <f>H8*I8+J8+K8</f>
        <v>281</v>
      </c>
      <c r="N8" s="5"/>
    </row>
    <row r="9" spans="2:17" s="1" customFormat="1" ht="15" customHeight="1">
      <c r="B9" s="40">
        <f t="shared" si="0"/>
        <v>5</v>
      </c>
      <c r="C9" s="29" t="s">
        <v>38</v>
      </c>
      <c r="D9" s="29" t="s">
        <v>42</v>
      </c>
      <c r="E9" s="29" t="s">
        <v>43</v>
      </c>
      <c r="F9" s="30" t="s">
        <v>12</v>
      </c>
      <c r="G9" s="29" t="s">
        <v>26</v>
      </c>
      <c r="H9" s="29">
        <v>5</v>
      </c>
      <c r="I9" s="31">
        <f>VLOOKUP(G9,'[1]NAMKAR '!$C$4:$D$104,2,FALSE)</f>
        <v>63</v>
      </c>
      <c r="J9" s="31">
        <f>H9*1</f>
        <v>5</v>
      </c>
      <c r="K9" s="31">
        <v>25</v>
      </c>
      <c r="L9" s="41">
        <f>H9*I9+J9+K9</f>
        <v>345</v>
      </c>
      <c r="N9" s="5"/>
    </row>
    <row r="10" spans="2:17" s="1" customFormat="1" ht="15" customHeight="1">
      <c r="B10" s="40">
        <f t="shared" si="0"/>
        <v>6</v>
      </c>
      <c r="C10" s="29" t="s">
        <v>44</v>
      </c>
      <c r="D10" s="29" t="s">
        <v>45</v>
      </c>
      <c r="E10" s="29" t="s">
        <v>46</v>
      </c>
      <c r="F10" s="30" t="s">
        <v>12</v>
      </c>
      <c r="G10" s="29" t="s">
        <v>47</v>
      </c>
      <c r="H10" s="29">
        <v>5</v>
      </c>
      <c r="I10" s="31">
        <f>VLOOKUP(G10,'[1]NAMKAR '!$C$4:$D$104,2,FALSE)</f>
        <v>63</v>
      </c>
      <c r="J10" s="31">
        <f>H10*1</f>
        <v>5</v>
      </c>
      <c r="K10" s="31">
        <v>25</v>
      </c>
      <c r="L10" s="41">
        <f>H10*I10+J10+K10</f>
        <v>345</v>
      </c>
      <c r="N10" s="5"/>
    </row>
    <row r="11" spans="2:17" s="1" customFormat="1" ht="15" customHeight="1">
      <c r="B11" s="40">
        <f t="shared" si="0"/>
        <v>7</v>
      </c>
      <c r="C11" s="29" t="s">
        <v>44</v>
      </c>
      <c r="D11" s="29" t="s">
        <v>48</v>
      </c>
      <c r="E11" s="29" t="s">
        <v>49</v>
      </c>
      <c r="F11" s="30" t="s">
        <v>12</v>
      </c>
      <c r="G11" s="29" t="s">
        <v>17</v>
      </c>
      <c r="H11" s="29">
        <v>9</v>
      </c>
      <c r="I11" s="31">
        <f>VLOOKUP(G11,'[1]NAMKAR '!$C$4:$D$104,2,FALSE)</f>
        <v>63</v>
      </c>
      <c r="J11" s="31">
        <f>H11*1</f>
        <v>9</v>
      </c>
      <c r="K11" s="31">
        <v>25</v>
      </c>
      <c r="L11" s="41">
        <f>H11*I11+J11+K11</f>
        <v>601</v>
      </c>
      <c r="N11" s="5"/>
    </row>
    <row r="12" spans="2:17" s="1" customFormat="1" ht="15" customHeight="1">
      <c r="B12" s="40">
        <f t="shared" si="0"/>
        <v>8</v>
      </c>
      <c r="C12" s="29" t="s">
        <v>44</v>
      </c>
      <c r="D12" s="29" t="s">
        <v>50</v>
      </c>
      <c r="E12" s="29" t="s">
        <v>51</v>
      </c>
      <c r="F12" s="30" t="s">
        <v>12</v>
      </c>
      <c r="G12" s="29" t="s">
        <v>25</v>
      </c>
      <c r="H12" s="29">
        <v>5</v>
      </c>
      <c r="I12" s="31">
        <f>VLOOKUP(G12,'[1]NAMKAR '!$C$4:$D$104,2,FALSE)</f>
        <v>40</v>
      </c>
      <c r="J12" s="31">
        <f>H12*1</f>
        <v>5</v>
      </c>
      <c r="K12" s="31">
        <v>25</v>
      </c>
      <c r="L12" s="41">
        <f>H12*I12+J12+K12</f>
        <v>230</v>
      </c>
      <c r="N12" s="5"/>
    </row>
    <row r="13" spans="2:17" s="1" customFormat="1" ht="15" customHeight="1">
      <c r="B13" s="40">
        <f t="shared" si="0"/>
        <v>9</v>
      </c>
      <c r="C13" s="29" t="s">
        <v>52</v>
      </c>
      <c r="D13" s="29" t="s">
        <v>53</v>
      </c>
      <c r="E13" s="29" t="s">
        <v>54</v>
      </c>
      <c r="F13" s="30" t="s">
        <v>12</v>
      </c>
      <c r="G13" s="29" t="s">
        <v>15</v>
      </c>
      <c r="H13" s="29">
        <v>6</v>
      </c>
      <c r="I13" s="31">
        <f>VLOOKUP(G13,'[1]NAMKAR '!$C$4:$D$104,2,FALSE)</f>
        <v>63</v>
      </c>
      <c r="J13" s="31">
        <f>H13*1</f>
        <v>6</v>
      </c>
      <c r="K13" s="31">
        <v>25</v>
      </c>
      <c r="L13" s="41">
        <f>H13*I13+J13+K13</f>
        <v>409</v>
      </c>
      <c r="N13" s="5"/>
    </row>
    <row r="14" spans="2:17" s="1" customFormat="1" ht="15" customHeight="1">
      <c r="B14" s="40">
        <f t="shared" si="0"/>
        <v>10</v>
      </c>
      <c r="C14" s="29" t="s">
        <v>52</v>
      </c>
      <c r="D14" s="29" t="s">
        <v>55</v>
      </c>
      <c r="E14" s="29" t="s">
        <v>56</v>
      </c>
      <c r="F14" s="30" t="s">
        <v>12</v>
      </c>
      <c r="G14" s="29" t="s">
        <v>14</v>
      </c>
      <c r="H14" s="29">
        <v>13</v>
      </c>
      <c r="I14" s="31">
        <f>VLOOKUP(G14,'[1]NAMKAR '!$C$4:$D$104,2,FALSE)</f>
        <v>70</v>
      </c>
      <c r="J14" s="31">
        <f>H14*1</f>
        <v>13</v>
      </c>
      <c r="K14" s="31">
        <v>25</v>
      </c>
      <c r="L14" s="41">
        <f>H14*I14+J14+K14</f>
        <v>948</v>
      </c>
      <c r="N14" s="5"/>
    </row>
    <row r="15" spans="2:17" s="1" customFormat="1" ht="15" customHeight="1">
      <c r="B15" s="40">
        <f t="shared" si="0"/>
        <v>11</v>
      </c>
      <c r="C15" s="29" t="s">
        <v>57</v>
      </c>
      <c r="D15" s="29" t="s">
        <v>58</v>
      </c>
      <c r="E15" s="29" t="s">
        <v>59</v>
      </c>
      <c r="F15" s="30" t="s">
        <v>12</v>
      </c>
      <c r="G15" s="29" t="s">
        <v>60</v>
      </c>
      <c r="H15" s="29">
        <v>4</v>
      </c>
      <c r="I15" s="31">
        <f>VLOOKUP(G15,'[1]NAMKAR '!$C$4:$D$104,2,FALSE)</f>
        <v>63</v>
      </c>
      <c r="J15" s="31">
        <f>H15*1</f>
        <v>4</v>
      </c>
      <c r="K15" s="31">
        <v>25</v>
      </c>
      <c r="L15" s="41">
        <f>H15*I15+J15+K15</f>
        <v>281</v>
      </c>
      <c r="N15" s="5"/>
    </row>
    <row r="16" spans="2:17" s="1" customFormat="1" ht="15" customHeight="1">
      <c r="B16" s="40">
        <f t="shared" si="0"/>
        <v>12</v>
      </c>
      <c r="C16" s="29" t="s">
        <v>57</v>
      </c>
      <c r="D16" s="29" t="s">
        <v>61</v>
      </c>
      <c r="E16" s="29" t="s">
        <v>62</v>
      </c>
      <c r="F16" s="30" t="s">
        <v>12</v>
      </c>
      <c r="G16" s="29" t="s">
        <v>63</v>
      </c>
      <c r="H16" s="29">
        <v>5</v>
      </c>
      <c r="I16" s="31">
        <f>VLOOKUP(G16,'[1]NAMKAR '!$C$4:$D$104,2,FALSE)</f>
        <v>63</v>
      </c>
      <c r="J16" s="31">
        <f>H16*1</f>
        <v>5</v>
      </c>
      <c r="K16" s="31">
        <v>25</v>
      </c>
      <c r="L16" s="41">
        <f>H16*I16+J16+K16</f>
        <v>345</v>
      </c>
      <c r="N16" s="5"/>
    </row>
    <row r="17" spans="2:14" s="1" customFormat="1" ht="15" customHeight="1">
      <c r="B17" s="40">
        <f t="shared" si="0"/>
        <v>13</v>
      </c>
      <c r="C17" s="29" t="s">
        <v>57</v>
      </c>
      <c r="D17" s="29" t="s">
        <v>64</v>
      </c>
      <c r="E17" s="29" t="s">
        <v>65</v>
      </c>
      <c r="F17" s="30" t="s">
        <v>12</v>
      </c>
      <c r="G17" s="29" t="s">
        <v>17</v>
      </c>
      <c r="H17" s="29">
        <v>9</v>
      </c>
      <c r="I17" s="31">
        <f>VLOOKUP(G17,'[1]NAMKAR '!$C$4:$D$104,2,FALSE)</f>
        <v>63</v>
      </c>
      <c r="J17" s="31">
        <f>H17*1</f>
        <v>9</v>
      </c>
      <c r="K17" s="31">
        <v>25</v>
      </c>
      <c r="L17" s="41">
        <f>H17*I17+J17+K17</f>
        <v>601</v>
      </c>
      <c r="N17" s="5"/>
    </row>
    <row r="18" spans="2:14" s="1" customFormat="1" ht="15" customHeight="1">
      <c r="B18" s="40">
        <f t="shared" si="0"/>
        <v>14</v>
      </c>
      <c r="C18" s="29" t="s">
        <v>57</v>
      </c>
      <c r="D18" s="29" t="s">
        <v>66</v>
      </c>
      <c r="E18" s="29" t="s">
        <v>67</v>
      </c>
      <c r="F18" s="30" t="s">
        <v>12</v>
      </c>
      <c r="G18" s="29" t="s">
        <v>15</v>
      </c>
      <c r="H18" s="29">
        <v>5</v>
      </c>
      <c r="I18" s="31">
        <f>VLOOKUP(G18,'[1]NAMKAR '!$C$4:$D$104,2,FALSE)</f>
        <v>63</v>
      </c>
      <c r="J18" s="31">
        <f>H18*1</f>
        <v>5</v>
      </c>
      <c r="K18" s="31">
        <v>25</v>
      </c>
      <c r="L18" s="41">
        <f>H18*I18+J18+K18</f>
        <v>345</v>
      </c>
      <c r="N18" s="5"/>
    </row>
    <row r="19" spans="2:14" s="1" customFormat="1" ht="15" customHeight="1">
      <c r="B19" s="40">
        <f t="shared" si="0"/>
        <v>15</v>
      </c>
      <c r="C19" s="29" t="s">
        <v>57</v>
      </c>
      <c r="D19" s="29" t="s">
        <v>68</v>
      </c>
      <c r="E19" s="29" t="s">
        <v>69</v>
      </c>
      <c r="F19" s="30" t="s">
        <v>12</v>
      </c>
      <c r="G19" s="29" t="s">
        <v>19</v>
      </c>
      <c r="H19" s="29">
        <v>22</v>
      </c>
      <c r="I19" s="31">
        <f>VLOOKUP(G19,'[1]NAMKAR '!$C$4:$D$104,2,FALSE)</f>
        <v>85</v>
      </c>
      <c r="J19" s="31">
        <f>H19*1</f>
        <v>22</v>
      </c>
      <c r="K19" s="31">
        <v>25</v>
      </c>
      <c r="L19" s="41">
        <f>H19*I19+J19+K19</f>
        <v>1917</v>
      </c>
      <c r="N19" s="5"/>
    </row>
    <row r="20" spans="2:14" s="1" customFormat="1" ht="15" customHeight="1">
      <c r="B20" s="40">
        <f t="shared" si="0"/>
        <v>16</v>
      </c>
      <c r="C20" s="29" t="s">
        <v>70</v>
      </c>
      <c r="D20" s="29" t="s">
        <v>71</v>
      </c>
      <c r="E20" s="29" t="s">
        <v>72</v>
      </c>
      <c r="F20" s="30" t="s">
        <v>12</v>
      </c>
      <c r="G20" s="29" t="s">
        <v>13</v>
      </c>
      <c r="H20" s="29">
        <v>5</v>
      </c>
      <c r="I20" s="31">
        <f>VLOOKUP(G20,'[1]NAMKAR '!$C$4:$D$104,2,FALSE)</f>
        <v>90</v>
      </c>
      <c r="J20" s="31">
        <f>H20*1</f>
        <v>5</v>
      </c>
      <c r="K20" s="31">
        <v>25</v>
      </c>
      <c r="L20" s="41">
        <f>H20*I20+J20+K20</f>
        <v>480</v>
      </c>
      <c r="N20" s="5"/>
    </row>
    <row r="21" spans="2:14" s="1" customFormat="1" ht="15" customHeight="1">
      <c r="B21" s="40">
        <f t="shared" si="0"/>
        <v>17</v>
      </c>
      <c r="C21" s="29" t="s">
        <v>73</v>
      </c>
      <c r="D21" s="29" t="s">
        <v>74</v>
      </c>
      <c r="E21" s="29" t="s">
        <v>75</v>
      </c>
      <c r="F21" s="30" t="s">
        <v>12</v>
      </c>
      <c r="G21" s="29" t="s">
        <v>22</v>
      </c>
      <c r="H21" s="29">
        <v>9</v>
      </c>
      <c r="I21" s="31">
        <f>VLOOKUP(G21,'[1]NAMKAR '!$C$4:$D$104,2,FALSE)</f>
        <v>63</v>
      </c>
      <c r="J21" s="31">
        <f>H21*1</f>
        <v>9</v>
      </c>
      <c r="K21" s="31">
        <v>25</v>
      </c>
      <c r="L21" s="41">
        <f>H21*I21+J21+K21</f>
        <v>601</v>
      </c>
      <c r="N21" s="5"/>
    </row>
    <row r="22" spans="2:14" s="1" customFormat="1" ht="15" customHeight="1">
      <c r="B22" s="40">
        <f t="shared" si="0"/>
        <v>18</v>
      </c>
      <c r="C22" s="29" t="s">
        <v>73</v>
      </c>
      <c r="D22" s="29" t="s">
        <v>76</v>
      </c>
      <c r="E22" s="29" t="s">
        <v>77</v>
      </c>
      <c r="F22" s="30" t="s">
        <v>12</v>
      </c>
      <c r="G22" s="29" t="s">
        <v>17</v>
      </c>
      <c r="H22" s="29">
        <v>11</v>
      </c>
      <c r="I22" s="31">
        <f>VLOOKUP(G22,'[1]NAMKAR '!$C$4:$D$104,2,FALSE)</f>
        <v>63</v>
      </c>
      <c r="J22" s="31">
        <f>H22*1</f>
        <v>11</v>
      </c>
      <c r="K22" s="31">
        <v>25</v>
      </c>
      <c r="L22" s="41">
        <f>H22*I22+J22+K22</f>
        <v>729</v>
      </c>
      <c r="N22" s="5"/>
    </row>
    <row r="23" spans="2:14" s="1" customFormat="1" ht="15" customHeight="1">
      <c r="B23" s="40">
        <f t="shared" si="0"/>
        <v>19</v>
      </c>
      <c r="C23" s="29" t="s">
        <v>78</v>
      </c>
      <c r="D23" s="29" t="s">
        <v>79</v>
      </c>
      <c r="E23" s="29" t="s">
        <v>28</v>
      </c>
      <c r="F23" s="30" t="s">
        <v>12</v>
      </c>
      <c r="G23" s="29" t="s">
        <v>80</v>
      </c>
      <c r="H23" s="29">
        <v>10</v>
      </c>
      <c r="I23" s="31">
        <f>VLOOKUP(G23,'[1]NAMKAR '!$C$4:$D$104,2,FALSE)</f>
        <v>85</v>
      </c>
      <c r="J23" s="31">
        <f>H23*1</f>
        <v>10</v>
      </c>
      <c r="K23" s="31">
        <v>25</v>
      </c>
      <c r="L23" s="41">
        <f>H23*I23+J23+K23</f>
        <v>885</v>
      </c>
      <c r="N23" s="5"/>
    </row>
    <row r="24" spans="2:14" s="1" customFormat="1" ht="15" customHeight="1">
      <c r="B24" s="40">
        <f t="shared" si="0"/>
        <v>20</v>
      </c>
      <c r="C24" s="29" t="s">
        <v>78</v>
      </c>
      <c r="D24" s="29" t="s">
        <v>81</v>
      </c>
      <c r="E24" s="29" t="s">
        <v>27</v>
      </c>
      <c r="F24" s="30" t="s">
        <v>12</v>
      </c>
      <c r="G24" s="29" t="s">
        <v>25</v>
      </c>
      <c r="H24" s="29">
        <v>5</v>
      </c>
      <c r="I24" s="31">
        <f>VLOOKUP(G24,'[1]NAMKAR '!$C$4:$D$104,2,FALSE)</f>
        <v>40</v>
      </c>
      <c r="J24" s="31">
        <f>H24*1</f>
        <v>5</v>
      </c>
      <c r="K24" s="31">
        <v>25</v>
      </c>
      <c r="L24" s="41">
        <f>H24*I24+J24+K24</f>
        <v>230</v>
      </c>
      <c r="N24" s="5"/>
    </row>
    <row r="25" spans="2:14" s="1" customFormat="1" ht="15" customHeight="1">
      <c r="B25" s="40">
        <f t="shared" si="0"/>
        <v>21</v>
      </c>
      <c r="C25" s="29" t="s">
        <v>82</v>
      </c>
      <c r="D25" s="29" t="s">
        <v>83</v>
      </c>
      <c r="E25" s="29" t="s">
        <v>84</v>
      </c>
      <c r="F25" s="30" t="s">
        <v>12</v>
      </c>
      <c r="G25" s="29" t="s">
        <v>26</v>
      </c>
      <c r="H25" s="29">
        <v>5</v>
      </c>
      <c r="I25" s="31">
        <f>VLOOKUP(G25,'[1]NAMKAR '!$C$4:$D$104,2,FALSE)</f>
        <v>63</v>
      </c>
      <c r="J25" s="31">
        <f>H25*1</f>
        <v>5</v>
      </c>
      <c r="K25" s="31">
        <v>25</v>
      </c>
      <c r="L25" s="41">
        <f>H25*I25+J25+K25</f>
        <v>345</v>
      </c>
      <c r="N25" s="5"/>
    </row>
    <row r="26" spans="2:14" s="1" customFormat="1" ht="15" customHeight="1">
      <c r="B26" s="40">
        <f t="shared" si="0"/>
        <v>22</v>
      </c>
      <c r="C26" s="29" t="s">
        <v>82</v>
      </c>
      <c r="D26" s="29" t="s">
        <v>85</v>
      </c>
      <c r="E26" s="29" t="s">
        <v>86</v>
      </c>
      <c r="F26" s="30" t="s">
        <v>12</v>
      </c>
      <c r="G26" s="29" t="s">
        <v>15</v>
      </c>
      <c r="H26" s="29">
        <v>7</v>
      </c>
      <c r="I26" s="31">
        <f>VLOOKUP(G26,'[1]NAMKAR '!$C$4:$D$104,2,FALSE)</f>
        <v>63</v>
      </c>
      <c r="J26" s="31">
        <f>H26*1</f>
        <v>7</v>
      </c>
      <c r="K26" s="31">
        <v>25</v>
      </c>
      <c r="L26" s="41">
        <f>H26*I26+J26+K26</f>
        <v>473</v>
      </c>
      <c r="N26" s="5"/>
    </row>
    <row r="27" spans="2:14" s="1" customFormat="1" ht="15" customHeight="1">
      <c r="B27" s="40">
        <f t="shared" si="0"/>
        <v>23</v>
      </c>
      <c r="C27" s="29" t="s">
        <v>87</v>
      </c>
      <c r="D27" s="29" t="s">
        <v>88</v>
      </c>
      <c r="E27" s="29" t="s">
        <v>89</v>
      </c>
      <c r="F27" s="30" t="s">
        <v>12</v>
      </c>
      <c r="G27" s="29" t="s">
        <v>37</v>
      </c>
      <c r="H27" s="29">
        <v>11</v>
      </c>
      <c r="I27" s="31">
        <f>VLOOKUP(G27,'[1]NAMKAR '!$C$4:$D$104,2,FALSE)</f>
        <v>85</v>
      </c>
      <c r="J27" s="31">
        <f>H27*1</f>
        <v>11</v>
      </c>
      <c r="K27" s="31">
        <v>25</v>
      </c>
      <c r="L27" s="41">
        <f>H27*I27+J27+K27</f>
        <v>971</v>
      </c>
      <c r="N27" s="5"/>
    </row>
    <row r="28" spans="2:14" s="1" customFormat="1" ht="15" customHeight="1">
      <c r="B28" s="40">
        <f t="shared" si="0"/>
        <v>24</v>
      </c>
      <c r="C28" s="29" t="s">
        <v>90</v>
      </c>
      <c r="D28" s="29" t="s">
        <v>91</v>
      </c>
      <c r="E28" s="29" t="s">
        <v>92</v>
      </c>
      <c r="F28" s="30" t="s">
        <v>12</v>
      </c>
      <c r="G28" s="29" t="s">
        <v>14</v>
      </c>
      <c r="H28" s="29">
        <v>19</v>
      </c>
      <c r="I28" s="31">
        <f>VLOOKUP(G28,'[1]NAMKAR '!$C$4:$D$104,2,FALSE)</f>
        <v>70</v>
      </c>
      <c r="J28" s="31">
        <f>H28*1</f>
        <v>19</v>
      </c>
      <c r="K28" s="31">
        <v>25</v>
      </c>
      <c r="L28" s="41">
        <f>H28*I28+J28+K28</f>
        <v>1374</v>
      </c>
      <c r="N28" s="5"/>
    </row>
    <row r="29" spans="2:14" s="1" customFormat="1" ht="15" customHeight="1">
      <c r="B29" s="40">
        <f t="shared" si="0"/>
        <v>25</v>
      </c>
      <c r="C29" s="29" t="s">
        <v>93</v>
      </c>
      <c r="D29" s="29" t="s">
        <v>94</v>
      </c>
      <c r="E29" s="29" t="s">
        <v>95</v>
      </c>
      <c r="F29" s="30" t="s">
        <v>12</v>
      </c>
      <c r="G29" s="29" t="s">
        <v>24</v>
      </c>
      <c r="H29" s="29">
        <v>3</v>
      </c>
      <c r="I29" s="31">
        <f>VLOOKUP(G29,'[1]NAMKAR '!$C$4:$D$104,2,FALSE)</f>
        <v>63</v>
      </c>
      <c r="J29" s="31">
        <f>H29*1</f>
        <v>3</v>
      </c>
      <c r="K29" s="31">
        <v>25</v>
      </c>
      <c r="L29" s="41">
        <f>H29*I29+J29+K29</f>
        <v>217</v>
      </c>
      <c r="N29" s="5"/>
    </row>
    <row r="30" spans="2:14" s="1" customFormat="1" ht="15" customHeight="1">
      <c r="B30" s="40">
        <f t="shared" si="0"/>
        <v>26</v>
      </c>
      <c r="C30" s="29" t="s">
        <v>93</v>
      </c>
      <c r="D30" s="29" t="s">
        <v>96</v>
      </c>
      <c r="E30" s="29" t="s">
        <v>40</v>
      </c>
      <c r="F30" s="30" t="s">
        <v>12</v>
      </c>
      <c r="G30" s="29" t="s">
        <v>21</v>
      </c>
      <c r="H30" s="29">
        <v>17</v>
      </c>
      <c r="I30" s="31">
        <f>VLOOKUP(G30,'[1]NAMKAR '!$C$4:$D$104,2,FALSE)</f>
        <v>63</v>
      </c>
      <c r="J30" s="31">
        <f>H30*1</f>
        <v>17</v>
      </c>
      <c r="K30" s="31">
        <v>25</v>
      </c>
      <c r="L30" s="41">
        <f>H30*I30+J30+K30</f>
        <v>1113</v>
      </c>
      <c r="N30" s="5"/>
    </row>
    <row r="31" spans="2:14" s="1" customFormat="1" ht="15" customHeight="1">
      <c r="B31" s="40">
        <f t="shared" si="0"/>
        <v>27</v>
      </c>
      <c r="C31" s="29" t="s">
        <v>93</v>
      </c>
      <c r="D31" s="29" t="s">
        <v>97</v>
      </c>
      <c r="E31" s="29" t="s">
        <v>98</v>
      </c>
      <c r="F31" s="30" t="s">
        <v>12</v>
      </c>
      <c r="G31" s="29" t="s">
        <v>20</v>
      </c>
      <c r="H31" s="29">
        <v>13</v>
      </c>
      <c r="I31" s="31">
        <f>VLOOKUP(G31,'[1]NAMKAR '!$C$4:$D$104,2,FALSE)</f>
        <v>63</v>
      </c>
      <c r="J31" s="31">
        <f>H31*1</f>
        <v>13</v>
      </c>
      <c r="K31" s="31">
        <v>25</v>
      </c>
      <c r="L31" s="41">
        <f>H31*I31+J31+K31</f>
        <v>857</v>
      </c>
      <c r="N31" s="5"/>
    </row>
    <row r="32" spans="2:14" s="1" customFormat="1" ht="15" customHeight="1">
      <c r="B32" s="40">
        <f t="shared" si="0"/>
        <v>28</v>
      </c>
      <c r="C32" s="29" t="s">
        <v>93</v>
      </c>
      <c r="D32" s="29" t="s">
        <v>99</v>
      </c>
      <c r="E32" s="29" t="s">
        <v>100</v>
      </c>
      <c r="F32" s="30" t="s">
        <v>12</v>
      </c>
      <c r="G32" s="29" t="s">
        <v>17</v>
      </c>
      <c r="H32" s="29">
        <v>15</v>
      </c>
      <c r="I32" s="31">
        <f>VLOOKUP(G32,'[1]NAMKAR '!$C$4:$D$104,2,FALSE)</f>
        <v>63</v>
      </c>
      <c r="J32" s="31">
        <f>H32*1</f>
        <v>15</v>
      </c>
      <c r="K32" s="31">
        <v>25</v>
      </c>
      <c r="L32" s="41">
        <f>H32*I32+J32+K32</f>
        <v>985</v>
      </c>
      <c r="N32" s="5"/>
    </row>
    <row r="33" spans="2:14" s="1" customFormat="1" ht="15" customHeight="1">
      <c r="B33" s="40">
        <f t="shared" si="0"/>
        <v>29</v>
      </c>
      <c r="C33" s="29" t="s">
        <v>93</v>
      </c>
      <c r="D33" s="29" t="s">
        <v>101</v>
      </c>
      <c r="E33" s="29" t="s">
        <v>102</v>
      </c>
      <c r="F33" s="30" t="s">
        <v>12</v>
      </c>
      <c r="G33" s="29" t="s">
        <v>15</v>
      </c>
      <c r="H33" s="29">
        <v>12</v>
      </c>
      <c r="I33" s="31">
        <f>VLOOKUP(G33,'[1]NAMKAR '!$C$4:$D$104,2,FALSE)</f>
        <v>63</v>
      </c>
      <c r="J33" s="31">
        <f>H33*1</f>
        <v>12</v>
      </c>
      <c r="K33" s="31">
        <v>25</v>
      </c>
      <c r="L33" s="41">
        <f>H33*I33+J33+K33</f>
        <v>793</v>
      </c>
      <c r="N33" s="5"/>
    </row>
    <row r="34" spans="2:14" s="1" customFormat="1" ht="15" customHeight="1">
      <c r="B34" s="40">
        <f t="shared" si="0"/>
        <v>30</v>
      </c>
      <c r="C34" s="29" t="s">
        <v>103</v>
      </c>
      <c r="D34" s="29" t="s">
        <v>104</v>
      </c>
      <c r="E34" s="29" t="s">
        <v>105</v>
      </c>
      <c r="F34" s="30" t="s">
        <v>12</v>
      </c>
      <c r="G34" s="29" t="s">
        <v>106</v>
      </c>
      <c r="H34" s="29">
        <v>5</v>
      </c>
      <c r="I34" s="31">
        <f>VLOOKUP(G34,'[1]NAMKAR '!$C$4:$D$104,2,FALSE)</f>
        <v>63</v>
      </c>
      <c r="J34" s="31">
        <f>H34*1</f>
        <v>5</v>
      </c>
      <c r="K34" s="31">
        <v>25</v>
      </c>
      <c r="L34" s="41">
        <f>H34*I34+J34+K34</f>
        <v>345</v>
      </c>
      <c r="N34" s="5"/>
    </row>
    <row r="35" spans="2:14" s="1" customFormat="1" ht="15" customHeight="1">
      <c r="B35" s="40">
        <f t="shared" si="0"/>
        <v>31</v>
      </c>
      <c r="C35" s="29" t="s">
        <v>103</v>
      </c>
      <c r="D35" s="29" t="s">
        <v>107</v>
      </c>
      <c r="E35" s="29" t="s">
        <v>108</v>
      </c>
      <c r="F35" s="30" t="s">
        <v>12</v>
      </c>
      <c r="G35" s="29" t="s">
        <v>109</v>
      </c>
      <c r="H35" s="29">
        <v>11</v>
      </c>
      <c r="I35" s="31">
        <f>VLOOKUP(G35,'[1]NAMKAR '!$C$4:$D$104,2,FALSE)</f>
        <v>63</v>
      </c>
      <c r="J35" s="31">
        <f>H35*1</f>
        <v>11</v>
      </c>
      <c r="K35" s="31">
        <v>25</v>
      </c>
      <c r="L35" s="41">
        <f>H35*I35+J35+K35</f>
        <v>729</v>
      </c>
      <c r="N35" s="5"/>
    </row>
    <row r="36" spans="2:14" s="1" customFormat="1" ht="15" customHeight="1">
      <c r="B36" s="40">
        <f t="shared" si="0"/>
        <v>32</v>
      </c>
      <c r="C36" s="29" t="s">
        <v>103</v>
      </c>
      <c r="D36" s="29" t="s">
        <v>110</v>
      </c>
      <c r="E36" s="29" t="s">
        <v>111</v>
      </c>
      <c r="F36" s="30" t="s">
        <v>12</v>
      </c>
      <c r="G36" s="29" t="s">
        <v>17</v>
      </c>
      <c r="H36" s="29">
        <v>20</v>
      </c>
      <c r="I36" s="31">
        <f>VLOOKUP(G36,'[1]NAMKAR '!$C$4:$D$104,2,FALSE)</f>
        <v>63</v>
      </c>
      <c r="J36" s="31">
        <f>H36*1</f>
        <v>20</v>
      </c>
      <c r="K36" s="31">
        <v>25</v>
      </c>
      <c r="L36" s="41">
        <f>H36*I36+J36+K36</f>
        <v>1305</v>
      </c>
      <c r="N36" s="5"/>
    </row>
    <row r="37" spans="2:14" s="1" customFormat="1" ht="15" customHeight="1">
      <c r="B37" s="40">
        <f t="shared" si="0"/>
        <v>33</v>
      </c>
      <c r="C37" s="29" t="s">
        <v>112</v>
      </c>
      <c r="D37" s="29" t="s">
        <v>113</v>
      </c>
      <c r="E37" s="29" t="s">
        <v>114</v>
      </c>
      <c r="F37" s="30" t="s">
        <v>12</v>
      </c>
      <c r="G37" s="29" t="s">
        <v>60</v>
      </c>
      <c r="H37" s="29">
        <v>5</v>
      </c>
      <c r="I37" s="31">
        <f>VLOOKUP(G37,'[1]NAMKAR '!$C$4:$D$104,2,FALSE)</f>
        <v>63</v>
      </c>
      <c r="J37" s="31">
        <f>H37*1</f>
        <v>5</v>
      </c>
      <c r="K37" s="31">
        <v>25</v>
      </c>
      <c r="L37" s="41">
        <f>H37*I37+J37+K37</f>
        <v>345</v>
      </c>
      <c r="N37" s="5"/>
    </row>
    <row r="38" spans="2:14" s="1" customFormat="1" ht="15" customHeight="1">
      <c r="B38" s="40">
        <f t="shared" si="0"/>
        <v>34</v>
      </c>
      <c r="C38" s="29" t="s">
        <v>112</v>
      </c>
      <c r="D38" s="29" t="s">
        <v>115</v>
      </c>
      <c r="E38" s="29" t="s">
        <v>116</v>
      </c>
      <c r="F38" s="30" t="s">
        <v>12</v>
      </c>
      <c r="G38" s="29" t="s">
        <v>117</v>
      </c>
      <c r="H38" s="29">
        <v>7</v>
      </c>
      <c r="I38" s="31">
        <f>VLOOKUP(G38,'[1]NAMKAR '!$C$4:$D$104,2,FALSE)</f>
        <v>63</v>
      </c>
      <c r="J38" s="31">
        <f>H38*1</f>
        <v>7</v>
      </c>
      <c r="K38" s="31">
        <v>25</v>
      </c>
      <c r="L38" s="41">
        <f>H38*I38+J38+K38</f>
        <v>473</v>
      </c>
      <c r="N38" s="5"/>
    </row>
    <row r="39" spans="2:14" s="1" customFormat="1" ht="15" customHeight="1">
      <c r="B39" s="40">
        <f t="shared" si="0"/>
        <v>35</v>
      </c>
      <c r="C39" s="29" t="s">
        <v>112</v>
      </c>
      <c r="D39" s="29" t="s">
        <v>118</v>
      </c>
      <c r="E39" s="29" t="s">
        <v>119</v>
      </c>
      <c r="F39" s="30" t="s">
        <v>12</v>
      </c>
      <c r="G39" s="29" t="s">
        <v>13</v>
      </c>
      <c r="H39" s="29">
        <v>4</v>
      </c>
      <c r="I39" s="31">
        <f>VLOOKUP(G39,'[1]NAMKAR '!$C$4:$D$104,2,FALSE)</f>
        <v>90</v>
      </c>
      <c r="J39" s="31">
        <f>H39*1</f>
        <v>4</v>
      </c>
      <c r="K39" s="31">
        <v>25</v>
      </c>
      <c r="L39" s="41">
        <f>H39*I39+J39+K39</f>
        <v>389</v>
      </c>
      <c r="N39" s="5"/>
    </row>
    <row r="40" spans="2:14" s="1" customFormat="1" ht="15" customHeight="1">
      <c r="B40" s="40">
        <f t="shared" si="0"/>
        <v>36</v>
      </c>
      <c r="C40" s="29" t="s">
        <v>112</v>
      </c>
      <c r="D40" s="29" t="s">
        <v>120</v>
      </c>
      <c r="E40" s="29" t="s">
        <v>121</v>
      </c>
      <c r="F40" s="30" t="s">
        <v>12</v>
      </c>
      <c r="G40" s="29" t="s">
        <v>15</v>
      </c>
      <c r="H40" s="29">
        <v>5</v>
      </c>
      <c r="I40" s="31">
        <f>VLOOKUP(G40,'[1]NAMKAR '!$C$4:$D$104,2,FALSE)</f>
        <v>63</v>
      </c>
      <c r="J40" s="31">
        <f>H40*1</f>
        <v>5</v>
      </c>
      <c r="K40" s="31">
        <v>25</v>
      </c>
      <c r="L40" s="41">
        <f>H40*I40+J40+K40</f>
        <v>345</v>
      </c>
      <c r="N40" s="5"/>
    </row>
    <row r="41" spans="2:14" s="1" customFormat="1" ht="15" customHeight="1">
      <c r="B41" s="40">
        <f t="shared" si="0"/>
        <v>37</v>
      </c>
      <c r="C41" s="29" t="s">
        <v>112</v>
      </c>
      <c r="D41" s="29" t="s">
        <v>122</v>
      </c>
      <c r="E41" s="29" t="s">
        <v>123</v>
      </c>
      <c r="F41" s="30" t="s">
        <v>12</v>
      </c>
      <c r="G41" s="29" t="s">
        <v>17</v>
      </c>
      <c r="H41" s="29">
        <v>12</v>
      </c>
      <c r="I41" s="31">
        <f>VLOOKUP(G41,'[1]NAMKAR '!$C$4:$D$104,2,FALSE)</f>
        <v>63</v>
      </c>
      <c r="J41" s="31">
        <f>H41*1</f>
        <v>12</v>
      </c>
      <c r="K41" s="31">
        <v>25</v>
      </c>
      <c r="L41" s="41">
        <f>H41*I41+J41+K41</f>
        <v>793</v>
      </c>
      <c r="N41" s="5"/>
    </row>
    <row r="42" spans="2:14" s="1" customFormat="1" ht="15" customHeight="1">
      <c r="B42" s="40">
        <f t="shared" si="0"/>
        <v>38</v>
      </c>
      <c r="C42" s="29" t="s">
        <v>124</v>
      </c>
      <c r="D42" s="29" t="s">
        <v>125</v>
      </c>
      <c r="E42" s="29" t="s">
        <v>126</v>
      </c>
      <c r="F42" s="30" t="s">
        <v>12</v>
      </c>
      <c r="G42" s="29" t="s">
        <v>24</v>
      </c>
      <c r="H42" s="29">
        <v>13</v>
      </c>
      <c r="I42" s="31">
        <f>VLOOKUP(G42,'[1]NAMKAR '!$C$4:$D$104,2,FALSE)</f>
        <v>63</v>
      </c>
      <c r="J42" s="31">
        <f>H42*1</f>
        <v>13</v>
      </c>
      <c r="K42" s="31">
        <v>25</v>
      </c>
      <c r="L42" s="41">
        <f>H42*I42+J42+K42</f>
        <v>857</v>
      </c>
      <c r="N42" s="5"/>
    </row>
    <row r="43" spans="2:14" s="1" customFormat="1" ht="15" customHeight="1">
      <c r="B43" s="40">
        <f t="shared" si="0"/>
        <v>39</v>
      </c>
      <c r="C43" s="29" t="s">
        <v>124</v>
      </c>
      <c r="D43" s="29" t="s">
        <v>127</v>
      </c>
      <c r="E43" s="29" t="s">
        <v>128</v>
      </c>
      <c r="F43" s="30" t="s">
        <v>12</v>
      </c>
      <c r="G43" s="29" t="s">
        <v>25</v>
      </c>
      <c r="H43" s="29">
        <v>5</v>
      </c>
      <c r="I43" s="31">
        <f>VLOOKUP(G43,'[1]NAMKAR '!$C$4:$D$104,2,FALSE)</f>
        <v>40</v>
      </c>
      <c r="J43" s="31">
        <f>H43*1</f>
        <v>5</v>
      </c>
      <c r="K43" s="31">
        <v>25</v>
      </c>
      <c r="L43" s="41">
        <f>H43*I43+J43+K43</f>
        <v>230</v>
      </c>
      <c r="N43" s="5"/>
    </row>
    <row r="44" spans="2:14" s="1" customFormat="1" ht="15" customHeight="1">
      <c r="B44" s="40">
        <f t="shared" si="0"/>
        <v>40</v>
      </c>
      <c r="C44" s="29" t="s">
        <v>129</v>
      </c>
      <c r="D44" s="29" t="s">
        <v>130</v>
      </c>
      <c r="E44" s="29" t="s">
        <v>131</v>
      </c>
      <c r="F44" s="30" t="s">
        <v>12</v>
      </c>
      <c r="G44" s="29" t="s">
        <v>19</v>
      </c>
      <c r="H44" s="29">
        <v>6</v>
      </c>
      <c r="I44" s="31">
        <f>VLOOKUP(G44,'[1]NAMKAR '!$C$4:$D$104,2,FALSE)</f>
        <v>85</v>
      </c>
      <c r="J44" s="31">
        <f>H44*1</f>
        <v>6</v>
      </c>
      <c r="K44" s="31">
        <v>25</v>
      </c>
      <c r="L44" s="41">
        <f>H44*I44+J44+K44</f>
        <v>541</v>
      </c>
      <c r="N44" s="5"/>
    </row>
    <row r="45" spans="2:14" s="1" customFormat="1" ht="15" customHeight="1">
      <c r="B45" s="40">
        <f t="shared" si="0"/>
        <v>41</v>
      </c>
      <c r="C45" s="29" t="s">
        <v>129</v>
      </c>
      <c r="D45" s="29" t="s">
        <v>132</v>
      </c>
      <c r="E45" s="29" t="s">
        <v>133</v>
      </c>
      <c r="F45" s="30" t="s">
        <v>12</v>
      </c>
      <c r="G45" s="29" t="s">
        <v>25</v>
      </c>
      <c r="H45" s="29">
        <v>37</v>
      </c>
      <c r="I45" s="31">
        <f>VLOOKUP(G45,'[1]NAMKAR '!$C$4:$D$104,2,FALSE)</f>
        <v>40</v>
      </c>
      <c r="J45" s="31">
        <f>H45*1</f>
        <v>37</v>
      </c>
      <c r="K45" s="31">
        <v>25</v>
      </c>
      <c r="L45" s="41">
        <f>H45*I45+J45+K45</f>
        <v>1542</v>
      </c>
      <c r="N45" s="5"/>
    </row>
    <row r="46" spans="2:14" s="1" customFormat="1" ht="15" customHeight="1">
      <c r="B46" s="40">
        <f t="shared" si="0"/>
        <v>42</v>
      </c>
      <c r="C46" s="29" t="s">
        <v>129</v>
      </c>
      <c r="D46" s="29" t="s">
        <v>134</v>
      </c>
      <c r="E46" s="29" t="s">
        <v>135</v>
      </c>
      <c r="F46" s="30" t="s">
        <v>12</v>
      </c>
      <c r="G46" s="29" t="s">
        <v>14</v>
      </c>
      <c r="H46" s="29">
        <v>16</v>
      </c>
      <c r="I46" s="31">
        <f>VLOOKUP(G46,'[1]NAMKAR '!$C$4:$D$104,2,FALSE)</f>
        <v>70</v>
      </c>
      <c r="J46" s="31">
        <f>H46*1</f>
        <v>16</v>
      </c>
      <c r="K46" s="31">
        <v>25</v>
      </c>
      <c r="L46" s="41">
        <f>H46*I46+J46+K46</f>
        <v>1161</v>
      </c>
      <c r="N46" s="5"/>
    </row>
    <row r="47" spans="2:14" s="1" customFormat="1" ht="15" customHeight="1">
      <c r="B47" s="40">
        <f t="shared" si="0"/>
        <v>43</v>
      </c>
      <c r="C47" s="29" t="s">
        <v>129</v>
      </c>
      <c r="D47" s="29" t="s">
        <v>136</v>
      </c>
      <c r="E47" s="29" t="s">
        <v>137</v>
      </c>
      <c r="F47" s="30" t="s">
        <v>12</v>
      </c>
      <c r="G47" s="29" t="s">
        <v>80</v>
      </c>
      <c r="H47" s="29">
        <v>9</v>
      </c>
      <c r="I47" s="31">
        <f>VLOOKUP(G47,'[1]NAMKAR '!$C$4:$D$104,2,FALSE)</f>
        <v>85</v>
      </c>
      <c r="J47" s="31">
        <f>H47*1</f>
        <v>9</v>
      </c>
      <c r="K47" s="31">
        <v>25</v>
      </c>
      <c r="L47" s="41">
        <f>H47*I47+J47+K47</f>
        <v>799</v>
      </c>
      <c r="N47" s="5"/>
    </row>
    <row r="48" spans="2:14" s="1" customFormat="1" ht="15" customHeight="1">
      <c r="B48" s="40">
        <f t="shared" si="0"/>
        <v>44</v>
      </c>
      <c r="C48" s="29" t="s">
        <v>129</v>
      </c>
      <c r="D48" s="29" t="s">
        <v>138</v>
      </c>
      <c r="E48" s="29" t="s">
        <v>139</v>
      </c>
      <c r="F48" s="30" t="s">
        <v>12</v>
      </c>
      <c r="G48" s="29" t="s">
        <v>15</v>
      </c>
      <c r="H48" s="29">
        <v>9</v>
      </c>
      <c r="I48" s="31">
        <f>VLOOKUP(G48,'[1]NAMKAR '!$C$4:$D$104,2,FALSE)</f>
        <v>63</v>
      </c>
      <c r="J48" s="31">
        <f>H48*1</f>
        <v>9</v>
      </c>
      <c r="K48" s="31">
        <v>25</v>
      </c>
      <c r="L48" s="41">
        <f>H48*I48+J48+K48</f>
        <v>601</v>
      </c>
      <c r="N48" s="5"/>
    </row>
    <row r="49" spans="2:14" s="1" customFormat="1" ht="15" customHeight="1">
      <c r="B49" s="40">
        <f t="shared" si="0"/>
        <v>45</v>
      </c>
      <c r="C49" s="29" t="s">
        <v>129</v>
      </c>
      <c r="D49" s="29" t="s">
        <v>140</v>
      </c>
      <c r="E49" s="29" t="s">
        <v>141</v>
      </c>
      <c r="F49" s="30" t="s">
        <v>12</v>
      </c>
      <c r="G49" s="29" t="s">
        <v>22</v>
      </c>
      <c r="H49" s="29">
        <v>11</v>
      </c>
      <c r="I49" s="31">
        <f>VLOOKUP(G49,'[1]NAMKAR '!$C$4:$D$104,2,FALSE)</f>
        <v>63</v>
      </c>
      <c r="J49" s="31">
        <f>H49*1</f>
        <v>11</v>
      </c>
      <c r="K49" s="31">
        <v>25</v>
      </c>
      <c r="L49" s="41">
        <f>H49*I49+J49+K49</f>
        <v>729</v>
      </c>
      <c r="N49" s="5"/>
    </row>
    <row r="50" spans="2:14" s="1" customFormat="1" ht="15" customHeight="1">
      <c r="B50" s="40">
        <f t="shared" si="0"/>
        <v>46</v>
      </c>
      <c r="C50" s="29" t="s">
        <v>142</v>
      </c>
      <c r="D50" s="29" t="s">
        <v>143</v>
      </c>
      <c r="E50" s="29" t="s">
        <v>144</v>
      </c>
      <c r="F50" s="30" t="s">
        <v>12</v>
      </c>
      <c r="G50" s="29" t="s">
        <v>60</v>
      </c>
      <c r="H50" s="29">
        <v>18</v>
      </c>
      <c r="I50" s="31">
        <f>VLOOKUP(G50,'[1]NAMKAR '!$C$4:$D$104,2,FALSE)</f>
        <v>63</v>
      </c>
      <c r="J50" s="31">
        <f>H50*1</f>
        <v>18</v>
      </c>
      <c r="K50" s="31">
        <v>25</v>
      </c>
      <c r="L50" s="41">
        <f>H50*I50+J50+K50</f>
        <v>1177</v>
      </c>
      <c r="N50" s="5"/>
    </row>
    <row r="51" spans="2:14" s="1" customFormat="1" ht="15" customHeight="1">
      <c r="B51" s="40">
        <f t="shared" si="0"/>
        <v>47</v>
      </c>
      <c r="C51" s="29" t="s">
        <v>142</v>
      </c>
      <c r="D51" s="29" t="s">
        <v>145</v>
      </c>
      <c r="E51" s="29" t="s">
        <v>146</v>
      </c>
      <c r="F51" s="30" t="s">
        <v>12</v>
      </c>
      <c r="G51" s="29" t="s">
        <v>24</v>
      </c>
      <c r="H51" s="29">
        <v>4</v>
      </c>
      <c r="I51" s="31">
        <f>VLOOKUP(G51,'[1]NAMKAR '!$C$4:$D$104,2,FALSE)</f>
        <v>63</v>
      </c>
      <c r="J51" s="31">
        <f>H51*1</f>
        <v>4</v>
      </c>
      <c r="K51" s="31">
        <v>25</v>
      </c>
      <c r="L51" s="41">
        <f>H51*I51+J51+K51</f>
        <v>281</v>
      </c>
      <c r="N51" s="5"/>
    </row>
    <row r="52" spans="2:14" s="1" customFormat="1" ht="15" customHeight="1">
      <c r="B52" s="40">
        <f t="shared" si="0"/>
        <v>48</v>
      </c>
      <c r="C52" s="29" t="s">
        <v>142</v>
      </c>
      <c r="D52" s="29" t="s">
        <v>147</v>
      </c>
      <c r="E52" s="29" t="s">
        <v>148</v>
      </c>
      <c r="F52" s="30" t="s">
        <v>12</v>
      </c>
      <c r="G52" s="29" t="s">
        <v>109</v>
      </c>
      <c r="H52" s="29">
        <v>13</v>
      </c>
      <c r="I52" s="31">
        <f>VLOOKUP(G52,'[1]NAMKAR '!$C$4:$D$104,2,FALSE)</f>
        <v>63</v>
      </c>
      <c r="J52" s="31">
        <f>H52*1</f>
        <v>13</v>
      </c>
      <c r="K52" s="31">
        <v>25</v>
      </c>
      <c r="L52" s="41">
        <f>H52*I52+J52+K52</f>
        <v>857</v>
      </c>
      <c r="N52" s="5"/>
    </row>
    <row r="53" spans="2:14" s="1" customFormat="1" ht="15" customHeight="1">
      <c r="B53" s="40">
        <f t="shared" si="0"/>
        <v>49</v>
      </c>
      <c r="C53" s="29" t="s">
        <v>142</v>
      </c>
      <c r="D53" s="29" t="s">
        <v>149</v>
      </c>
      <c r="E53" s="29" t="s">
        <v>150</v>
      </c>
      <c r="F53" s="30" t="s">
        <v>12</v>
      </c>
      <c r="G53" s="29" t="s">
        <v>24</v>
      </c>
      <c r="H53" s="29">
        <v>29</v>
      </c>
      <c r="I53" s="31">
        <f>VLOOKUP(G53,'[1]NAMKAR '!$C$4:$D$104,2,FALSE)</f>
        <v>63</v>
      </c>
      <c r="J53" s="31">
        <f>H53*1</f>
        <v>29</v>
      </c>
      <c r="K53" s="31">
        <v>25</v>
      </c>
      <c r="L53" s="41">
        <f>H53*I53+J53+K53</f>
        <v>1881</v>
      </c>
      <c r="N53" s="5"/>
    </row>
    <row r="54" spans="2:14" s="1" customFormat="1" ht="15" customHeight="1">
      <c r="B54" s="40">
        <f t="shared" si="0"/>
        <v>50</v>
      </c>
      <c r="C54" s="29" t="s">
        <v>142</v>
      </c>
      <c r="D54" s="29" t="s">
        <v>151</v>
      </c>
      <c r="E54" s="29" t="s">
        <v>152</v>
      </c>
      <c r="F54" s="30" t="s">
        <v>12</v>
      </c>
      <c r="G54" s="29" t="s">
        <v>15</v>
      </c>
      <c r="H54" s="29">
        <v>8</v>
      </c>
      <c r="I54" s="31">
        <f>VLOOKUP(G54,'[1]NAMKAR '!$C$4:$D$104,2,FALSE)</f>
        <v>63</v>
      </c>
      <c r="J54" s="31">
        <f>H54*1</f>
        <v>8</v>
      </c>
      <c r="K54" s="31">
        <v>25</v>
      </c>
      <c r="L54" s="41">
        <f>H54*I54+J54+K54</f>
        <v>537</v>
      </c>
      <c r="N54" s="5"/>
    </row>
    <row r="55" spans="2:14" s="1" customFormat="1" ht="15" customHeight="1">
      <c r="B55" s="40">
        <f t="shared" si="0"/>
        <v>51</v>
      </c>
      <c r="C55" s="29" t="s">
        <v>142</v>
      </c>
      <c r="D55" s="29" t="s">
        <v>153</v>
      </c>
      <c r="E55" s="29" t="s">
        <v>154</v>
      </c>
      <c r="F55" s="30" t="s">
        <v>12</v>
      </c>
      <c r="G55" s="29" t="s">
        <v>17</v>
      </c>
      <c r="H55" s="29">
        <v>23</v>
      </c>
      <c r="I55" s="31">
        <f>VLOOKUP(G55,'[1]NAMKAR '!$C$4:$D$104,2,FALSE)</f>
        <v>63</v>
      </c>
      <c r="J55" s="31">
        <f>H55*1</f>
        <v>23</v>
      </c>
      <c r="K55" s="31">
        <v>25</v>
      </c>
      <c r="L55" s="41">
        <f>H55*I55+J55+K55</f>
        <v>1497</v>
      </c>
      <c r="N55" s="5"/>
    </row>
    <row r="56" spans="2:14" s="1" customFormat="1" ht="15" customHeight="1">
      <c r="B56" s="40">
        <f t="shared" si="0"/>
        <v>52</v>
      </c>
      <c r="C56" s="29" t="s">
        <v>155</v>
      </c>
      <c r="D56" s="29" t="s">
        <v>156</v>
      </c>
      <c r="E56" s="29" t="s">
        <v>157</v>
      </c>
      <c r="F56" s="30" t="s">
        <v>12</v>
      </c>
      <c r="G56" s="29" t="s">
        <v>26</v>
      </c>
      <c r="H56" s="29">
        <v>4</v>
      </c>
      <c r="I56" s="31">
        <f>VLOOKUP(G56,'[1]NAMKAR '!$C$4:$D$104,2,FALSE)</f>
        <v>63</v>
      </c>
      <c r="J56" s="31">
        <f>H56*1</f>
        <v>4</v>
      </c>
      <c r="K56" s="31">
        <v>25</v>
      </c>
      <c r="L56" s="41">
        <f>H56*I56+J56+K56</f>
        <v>281</v>
      </c>
      <c r="N56" s="5"/>
    </row>
    <row r="57" spans="2:14" s="1" customFormat="1" ht="15" customHeight="1">
      <c r="B57" s="40">
        <f t="shared" si="0"/>
        <v>53</v>
      </c>
      <c r="C57" s="29" t="s">
        <v>155</v>
      </c>
      <c r="D57" s="29" t="s">
        <v>158</v>
      </c>
      <c r="E57" s="29" t="s">
        <v>159</v>
      </c>
      <c r="F57" s="30" t="s">
        <v>12</v>
      </c>
      <c r="G57" s="29" t="s">
        <v>109</v>
      </c>
      <c r="H57" s="29">
        <v>16</v>
      </c>
      <c r="I57" s="31">
        <f>VLOOKUP(G57,'[1]NAMKAR '!$C$4:$D$104,2,FALSE)</f>
        <v>63</v>
      </c>
      <c r="J57" s="31">
        <f>H57*1</f>
        <v>16</v>
      </c>
      <c r="K57" s="31">
        <v>25</v>
      </c>
      <c r="L57" s="41">
        <f>H57*I57+J57+K57</f>
        <v>1049</v>
      </c>
      <c r="N57" s="5"/>
    </row>
    <row r="58" spans="2:14" s="1" customFormat="1" ht="15" customHeight="1">
      <c r="B58" s="40">
        <f t="shared" si="0"/>
        <v>54</v>
      </c>
      <c r="C58" s="29" t="s">
        <v>155</v>
      </c>
      <c r="D58" s="29" t="s">
        <v>160</v>
      </c>
      <c r="E58" s="29" t="s">
        <v>161</v>
      </c>
      <c r="F58" s="30" t="s">
        <v>12</v>
      </c>
      <c r="G58" s="29" t="s">
        <v>20</v>
      </c>
      <c r="H58" s="29">
        <v>5</v>
      </c>
      <c r="I58" s="31">
        <f>VLOOKUP(G58,'[1]NAMKAR '!$C$4:$D$104,2,FALSE)</f>
        <v>63</v>
      </c>
      <c r="J58" s="31">
        <f>H58*1</f>
        <v>5</v>
      </c>
      <c r="K58" s="31">
        <v>25</v>
      </c>
      <c r="L58" s="41">
        <f>H58*I58+J58+K58</f>
        <v>345</v>
      </c>
      <c r="N58" s="5"/>
    </row>
    <row r="59" spans="2:14" s="1" customFormat="1" ht="15" customHeight="1">
      <c r="B59" s="40">
        <f t="shared" si="0"/>
        <v>55</v>
      </c>
      <c r="C59" s="29" t="s">
        <v>155</v>
      </c>
      <c r="D59" s="29" t="s">
        <v>162</v>
      </c>
      <c r="E59" s="29" t="s">
        <v>163</v>
      </c>
      <c r="F59" s="30" t="s">
        <v>12</v>
      </c>
      <c r="G59" s="29" t="s">
        <v>164</v>
      </c>
      <c r="H59" s="29">
        <v>12</v>
      </c>
      <c r="I59" s="31">
        <f>VLOOKUP(G59,'[1]NAMKAR '!$C$4:$D$104,2,FALSE)</f>
        <v>105</v>
      </c>
      <c r="J59" s="31">
        <f>H59*1</f>
        <v>12</v>
      </c>
      <c r="K59" s="31">
        <v>25</v>
      </c>
      <c r="L59" s="41">
        <f>H59*I59+J59+K59</f>
        <v>1297</v>
      </c>
      <c r="N59" s="5"/>
    </row>
    <row r="60" spans="2:14" s="1" customFormat="1" ht="15" customHeight="1">
      <c r="B60" s="40">
        <f t="shared" si="0"/>
        <v>56</v>
      </c>
      <c r="C60" s="29" t="s">
        <v>155</v>
      </c>
      <c r="D60" s="29" t="s">
        <v>165</v>
      </c>
      <c r="E60" s="29" t="s">
        <v>166</v>
      </c>
      <c r="F60" s="30" t="s">
        <v>12</v>
      </c>
      <c r="G60" s="29" t="s">
        <v>13</v>
      </c>
      <c r="H60" s="29">
        <v>12</v>
      </c>
      <c r="I60" s="31">
        <f>VLOOKUP(G60,'[1]NAMKAR '!$C$4:$D$104,2,FALSE)</f>
        <v>90</v>
      </c>
      <c r="J60" s="31">
        <f>H60*1</f>
        <v>12</v>
      </c>
      <c r="K60" s="31">
        <v>25</v>
      </c>
      <c r="L60" s="41">
        <f>H60*I60+J60+K60</f>
        <v>1117</v>
      </c>
      <c r="N60" s="5"/>
    </row>
    <row r="61" spans="2:14" s="1" customFormat="1" ht="15" customHeight="1">
      <c r="B61" s="40">
        <f t="shared" si="0"/>
        <v>57</v>
      </c>
      <c r="C61" s="29" t="s">
        <v>155</v>
      </c>
      <c r="D61" s="29" t="s">
        <v>167</v>
      </c>
      <c r="E61" s="29" t="s">
        <v>168</v>
      </c>
      <c r="F61" s="30" t="s">
        <v>12</v>
      </c>
      <c r="G61" s="29" t="s">
        <v>23</v>
      </c>
      <c r="H61" s="29">
        <v>12</v>
      </c>
      <c r="I61" s="31">
        <f>VLOOKUP(G61,'[1]NAMKAR '!$C$4:$D$104,2,FALSE)</f>
        <v>63</v>
      </c>
      <c r="J61" s="31">
        <f>H61*1</f>
        <v>12</v>
      </c>
      <c r="K61" s="31">
        <v>25</v>
      </c>
      <c r="L61" s="41">
        <f>H61*I61+J61+K61</f>
        <v>793</v>
      </c>
      <c r="N61" s="5"/>
    </row>
    <row r="62" spans="2:14" s="1" customFormat="1" ht="15" customHeight="1" thickBot="1">
      <c r="B62" s="42">
        <f t="shared" si="0"/>
        <v>58</v>
      </c>
      <c r="C62" s="43" t="s">
        <v>155</v>
      </c>
      <c r="D62" s="43" t="s">
        <v>169</v>
      </c>
      <c r="E62" s="43" t="s">
        <v>170</v>
      </c>
      <c r="F62" s="44" t="s">
        <v>12</v>
      </c>
      <c r="G62" s="43" t="s">
        <v>37</v>
      </c>
      <c r="H62" s="43">
        <v>4</v>
      </c>
      <c r="I62" s="45">
        <f>VLOOKUP(G62,'[1]NAMKAR '!$C$4:$D$104,2,FALSE)</f>
        <v>85</v>
      </c>
      <c r="J62" s="45">
        <f>H62*1</f>
        <v>4</v>
      </c>
      <c r="K62" s="45">
        <v>25</v>
      </c>
      <c r="L62" s="46">
        <f>H62*I62+J62+K62</f>
        <v>369</v>
      </c>
      <c r="N62" s="5"/>
    </row>
    <row r="63" spans="2:14" s="1" customFormat="1" ht="15" customHeight="1" thickBot="1">
      <c r="B63" s="26" t="s">
        <v>171</v>
      </c>
      <c r="C63" s="27"/>
      <c r="D63" s="27"/>
      <c r="E63" s="27"/>
      <c r="F63" s="27"/>
      <c r="G63" s="27"/>
      <c r="H63" s="27"/>
      <c r="I63" s="27"/>
      <c r="J63" s="27"/>
      <c r="K63" s="28"/>
      <c r="L63" s="4">
        <f>SUM(L5:L62)</f>
        <v>41083</v>
      </c>
      <c r="N63" s="5"/>
    </row>
    <row r="64" spans="2:14" s="1" customFormat="1" ht="15" customHeight="1" thickBot="1">
      <c r="B64" s="32"/>
      <c r="C64"/>
      <c r="D64"/>
      <c r="E64"/>
      <c r="F64"/>
      <c r="G64"/>
      <c r="H64" s="34">
        <f>SUM(H5:H62)</f>
        <v>598</v>
      </c>
      <c r="I64" s="33"/>
      <c r="J64" s="33"/>
      <c r="K64" s="33"/>
      <c r="L64" s="33"/>
      <c r="N64" s="5"/>
    </row>
    <row r="65" spans="2:12" s="2" customFormat="1" ht="33" customHeight="1" thickBot="1">
      <c r="B65" s="14" t="s">
        <v>29</v>
      </c>
      <c r="C65" s="15"/>
      <c r="D65" s="15"/>
      <c r="E65" s="15"/>
      <c r="F65" s="15"/>
      <c r="G65" s="15"/>
      <c r="H65" s="15"/>
      <c r="I65" s="15"/>
      <c r="J65" s="15"/>
      <c r="K65" s="15"/>
      <c r="L65" s="16"/>
    </row>
    <row r="66" spans="2:12" s="2" customFormat="1" ht="30" customHeight="1" thickBot="1">
      <c r="B66" s="11" t="s">
        <v>0</v>
      </c>
      <c r="C66" s="12"/>
      <c r="D66" s="12"/>
      <c r="E66" s="12"/>
      <c r="F66" s="12"/>
      <c r="G66" s="12"/>
      <c r="H66" s="12"/>
      <c r="I66" s="12"/>
      <c r="J66" s="12"/>
      <c r="K66" s="12"/>
      <c r="L66" s="13"/>
    </row>
    <row r="71" spans="2:12">
      <c r="I71" s="5"/>
    </row>
  </sheetData>
  <sortState ref="C5:L52">
    <sortCondition ref="C5:C52"/>
    <sortCondition ref="D5:D52"/>
  </sortState>
  <mergeCells count="7">
    <mergeCell ref="B63:K63"/>
    <mergeCell ref="B66:L66"/>
    <mergeCell ref="B65:L65"/>
    <mergeCell ref="B2:H2"/>
    <mergeCell ref="B3:H3"/>
    <mergeCell ref="I2:L2"/>
    <mergeCell ref="I3:L3"/>
  </mergeCells>
  <conditionalFormatting sqref="D66:D1048576 D2:D64">
    <cfRule type="duplicateValues" dxfId="0" priority="3"/>
  </conditionalFormatting>
  <pageMargins left="0.37" right="0.19685039370078741" top="0.59" bottom="0.71" header="0.15748031496062992" footer="0.31"/>
  <pageSetup paperSize="9" orientation="portrait" r:id="rId1"/>
  <headerFooter>
    <oddFooter>&amp;C&amp;P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Invoice</vt:lpstr>
      <vt:lpstr>Invoice!Print_Titles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Bishnu</dc:creator>
  <cp:lastModifiedBy>ARATA</cp:lastModifiedBy>
  <cp:lastPrinted>2026-06-04T13:17:09Z</cp:lastPrinted>
  <dcterms:created xsi:type="dcterms:W3CDTF">2023-03-02T07:52:20Z</dcterms:created>
  <dcterms:modified xsi:type="dcterms:W3CDTF">2026-07-10T08:51:19Z</dcterms:modified>
</cp:coreProperties>
</file>