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</definedName>
  </definedNames>
  <calcPr calcId="144525"/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32" i="1" l="1"/>
  <c r="J31" i="1"/>
  <c r="J34" i="1"/>
  <c r="J19" i="1"/>
  <c r="J17" i="1"/>
  <c r="J16" i="1"/>
  <c r="J15" i="1"/>
  <c r="J14" i="1"/>
  <c r="J13" i="1"/>
  <c r="J12" i="1"/>
  <c r="J11" i="1"/>
  <c r="J10" i="1"/>
  <c r="J9" i="1"/>
  <c r="J8" i="1"/>
  <c r="J25" i="1"/>
  <c r="J24" i="1"/>
  <c r="J23" i="1"/>
  <c r="J22" i="1"/>
  <c r="J5" i="1"/>
  <c r="J18" i="1"/>
  <c r="J33" i="1"/>
  <c r="J21" i="1"/>
  <c r="J20" i="1"/>
  <c r="J30" i="1"/>
  <c r="J29" i="1"/>
  <c r="J28" i="1"/>
  <c r="J27" i="1"/>
  <c r="J26" i="1"/>
  <c r="J7" i="1"/>
  <c r="J6" i="1"/>
  <c r="J4" i="1"/>
  <c r="I32" i="1"/>
  <c r="I31" i="1"/>
  <c r="L31" i="1" s="1"/>
  <c r="I34" i="1"/>
  <c r="I19" i="1"/>
  <c r="L19" i="1" s="1"/>
  <c r="I17" i="1"/>
  <c r="I16" i="1"/>
  <c r="L16" i="1" s="1"/>
  <c r="I15" i="1"/>
  <c r="I14" i="1"/>
  <c r="L14" i="1" s="1"/>
  <c r="I13" i="1"/>
  <c r="I12" i="1"/>
  <c r="L12" i="1" s="1"/>
  <c r="I11" i="1"/>
  <c r="I10" i="1"/>
  <c r="L10" i="1" s="1"/>
  <c r="I9" i="1"/>
  <c r="I8" i="1"/>
  <c r="L8" i="1" s="1"/>
  <c r="I25" i="1"/>
  <c r="I24" i="1"/>
  <c r="L24" i="1" s="1"/>
  <c r="I23" i="1"/>
  <c r="I22" i="1"/>
  <c r="L22" i="1" s="1"/>
  <c r="I5" i="1"/>
  <c r="I18" i="1"/>
  <c r="L18" i="1" s="1"/>
  <c r="I33" i="1"/>
  <c r="I21" i="1"/>
  <c r="L21" i="1" s="1"/>
  <c r="I20" i="1"/>
  <c r="I30" i="1"/>
  <c r="L30" i="1" s="1"/>
  <c r="I29" i="1"/>
  <c r="I28" i="1"/>
  <c r="L28" i="1" s="1"/>
  <c r="I27" i="1"/>
  <c r="I26" i="1"/>
  <c r="L26" i="1" s="1"/>
  <c r="I7" i="1"/>
  <c r="I6" i="1"/>
  <c r="L6" i="1" s="1"/>
  <c r="I4" i="1"/>
  <c r="L32" i="1"/>
  <c r="L34" i="1"/>
  <c r="L17" i="1"/>
  <c r="L15" i="1"/>
  <c r="L13" i="1"/>
  <c r="L11" i="1"/>
  <c r="L9" i="1"/>
  <c r="L25" i="1"/>
  <c r="L23" i="1"/>
  <c r="L5" i="1"/>
  <c r="L33" i="1"/>
  <c r="L20" i="1"/>
  <c r="L29" i="1"/>
  <c r="L27" i="1"/>
  <c r="L7" i="1"/>
  <c r="L4" i="1"/>
  <c r="G38" i="1"/>
  <c r="L35" i="1" l="1"/>
</calcChain>
</file>

<file path=xl/sharedStrings.xml><?xml version="1.0" encoding="utf-8"?>
<sst xmlns="http://schemas.openxmlformats.org/spreadsheetml/2006/main" count="173" uniqueCount="111">
  <si>
    <t>INVOICE
PRAGATI LOGISTICS,SAMANTA SAHI KHUNTIA LANE,8984191006
GST No:21AGHPB9356M1Z9</t>
  </si>
  <si>
    <t>02/11/2023</t>
  </si>
  <si>
    <t>1014</t>
  </si>
  <si>
    <t>28/11/2023</t>
  </si>
  <si>
    <t>1190</t>
  </si>
  <si>
    <t>1201</t>
  </si>
  <si>
    <t>30/11/2023</t>
  </si>
  <si>
    <t>1213</t>
  </si>
  <si>
    <t>22/11/2023</t>
  </si>
  <si>
    <t>1155</t>
  </si>
  <si>
    <t>1121</t>
  </si>
  <si>
    <t>21/11/2023</t>
  </si>
  <si>
    <t>1150</t>
  </si>
  <si>
    <t>1153</t>
  </si>
  <si>
    <t>17/11/2023</t>
  </si>
  <si>
    <t>1108</t>
  </si>
  <si>
    <t>1105</t>
  </si>
  <si>
    <t>1117</t>
  </si>
  <si>
    <t>14/11/2023</t>
  </si>
  <si>
    <t>1093</t>
  </si>
  <si>
    <t>1094</t>
  </si>
  <si>
    <t>09/11/2023</t>
  </si>
  <si>
    <t>1078</t>
  </si>
  <si>
    <t>08/11/2023</t>
  </si>
  <si>
    <t>1060</t>
  </si>
  <si>
    <t>24/11/2023</t>
  </si>
  <si>
    <t>1161</t>
  </si>
  <si>
    <t>1164</t>
  </si>
  <si>
    <t>1163</t>
  </si>
  <si>
    <t>23/11/2023</t>
  </si>
  <si>
    <t>1169</t>
  </si>
  <si>
    <t>07/11/2023</t>
  </si>
  <si>
    <t>1038</t>
  </si>
  <si>
    <t>29/11/2023</t>
  </si>
  <si>
    <t>1182</t>
  </si>
  <si>
    <t>1154</t>
  </si>
  <si>
    <t>1168</t>
  </si>
  <si>
    <t>25/11/2023</t>
  </si>
  <si>
    <t>1179</t>
  </si>
  <si>
    <t>1187</t>
  </si>
  <si>
    <t>1183</t>
  </si>
  <si>
    <t>1184</t>
  </si>
  <si>
    <t>1177</t>
  </si>
  <si>
    <t>1048</t>
  </si>
  <si>
    <t>1029</t>
  </si>
  <si>
    <t>Thanking you for your business.
PRAGATI LOGISTICS</t>
  </si>
  <si>
    <t>Kindly, verify &amp; confirm within 7 days, else GST will be filed by 20th DECEMBER, 2023. 
GST to be paid by Consignor under Reverse Charge Mechanism(RCM) as per GST.</t>
  </si>
  <si>
    <t>JAJPUR ROAD</t>
  </si>
  <si>
    <t>NABARANGPUR</t>
  </si>
  <si>
    <t>KEONJHAR</t>
  </si>
  <si>
    <t>KHURDA</t>
  </si>
  <si>
    <t>JATNI</t>
  </si>
  <si>
    <t>DHENKANAL</t>
  </si>
  <si>
    <t>KENDRAPARA</t>
  </si>
  <si>
    <t>NAYAGARH</t>
  </si>
  <si>
    <t>NIMAPARA</t>
  </si>
  <si>
    <t>PURI</t>
  </si>
  <si>
    <t>BALIGUDA</t>
  </si>
  <si>
    <t>JALESWAR</t>
  </si>
  <si>
    <t>BALASORE</t>
  </si>
  <si>
    <t>TALCHER</t>
  </si>
  <si>
    <t>SAMBALPUR</t>
  </si>
  <si>
    <t>BOUDH</t>
  </si>
  <si>
    <t>BHADRAK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</si>
  <si>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</si>
  <si>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</si>
  <si>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</si>
  <si>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</si>
  <si>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</si>
  <si>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</si>
  <si>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</si>
  <si>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</si>
  <si>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</si>
  <si>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</si>
  <si>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AMOUNT</t>
  </si>
  <si>
    <t>LR CH</t>
  </si>
  <si>
    <t>PL/MA/15197</t>
  </si>
  <si>
    <t>PL/DO/15571</t>
  </si>
  <si>
    <t>PL/MA/15196</t>
  </si>
  <si>
    <t>PL/DO/17626</t>
  </si>
  <si>
    <t>PL/DO/17099</t>
  </si>
  <si>
    <t>PL/DO/17092</t>
  </si>
  <si>
    <t>PL/DO/16952</t>
  </si>
  <si>
    <t>PL/DO/16942</t>
  </si>
  <si>
    <t>PL/DO/16660</t>
  </si>
  <si>
    <t>PL/DO/16659</t>
  </si>
  <si>
    <t>PL/DO/16658</t>
  </si>
  <si>
    <t>PL/DO/16470</t>
  </si>
  <si>
    <t>PL/DO/16467</t>
  </si>
  <si>
    <t>PL/DO/16198</t>
  </si>
  <si>
    <t>PL/DO/16105</t>
  </si>
  <si>
    <t>PL/DO/17247</t>
  </si>
  <si>
    <t>PL/DO/17246</t>
  </si>
  <si>
    <t>PL/DO/17245</t>
  </si>
  <si>
    <t>PL/DO/17130</t>
  </si>
  <si>
    <t>PL/DO/16092</t>
  </si>
  <si>
    <t>PL/DO/17098</t>
  </si>
  <si>
    <t>PL/DO/17726</t>
  </si>
  <si>
    <t>PL/MA/14848</t>
  </si>
  <si>
    <t>PL/MA/14846</t>
  </si>
  <si>
    <t>PL/MA/15151</t>
  </si>
  <si>
    <t>PL/MA/15129</t>
  </si>
  <si>
    <t>PL/MA/15128</t>
  </si>
  <si>
    <t>PL/MA/15127</t>
  </si>
  <si>
    <t>PL/MA/15017</t>
  </si>
  <si>
    <t>PL/MA/14081</t>
  </si>
  <si>
    <t>PL/MA/14080</t>
  </si>
  <si>
    <t>CTC</t>
  </si>
  <si>
    <t xml:space="preserve">
JAY TRADING COMPANY
Address: TARACHAND PATNA PITHAPUR 753009,8249126507
GST No:21ABBPM2201P1Z2
</t>
  </si>
  <si>
    <t>(RUPEES SIX THOUSAND FOUR HUNDRED TEN ONLY)</t>
  </si>
  <si>
    <t xml:space="preserve">Bill Date:30/11/2023
Bill NO : 29145
Total Amount: 6410.00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</si>
</sst>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885824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114675" cy="1095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60</v>
          </cell>
          <cell r="E4">
            <v>66</v>
          </cell>
        </row>
        <row r="5">
          <cell r="C5" t="str">
            <v>AUL</v>
          </cell>
          <cell r="D5">
            <v>60</v>
          </cell>
          <cell r="E5">
            <v>66</v>
          </cell>
        </row>
        <row r="6">
          <cell r="C6" t="str">
            <v>BALASORE</v>
          </cell>
          <cell r="D6">
            <v>70</v>
          </cell>
          <cell r="E6">
            <v>77</v>
          </cell>
        </row>
        <row r="7">
          <cell r="C7" t="str">
            <v>BALICHANDRAPUR</v>
          </cell>
          <cell r="D7">
            <v>60</v>
          </cell>
          <cell r="E7">
            <v>66</v>
          </cell>
        </row>
        <row r="8">
          <cell r="C8" t="str">
            <v>BARIPADA</v>
          </cell>
          <cell r="D8">
            <v>70</v>
          </cell>
          <cell r="E8">
            <v>77</v>
          </cell>
        </row>
        <row r="9">
          <cell r="C9" t="str">
            <v>BERHAMPUR</v>
          </cell>
          <cell r="D9">
            <v>70</v>
          </cell>
          <cell r="E9">
            <v>77</v>
          </cell>
        </row>
        <row r="10">
          <cell r="C10" t="str">
            <v>BHADRAK</v>
          </cell>
          <cell r="D10">
            <v>65</v>
          </cell>
          <cell r="E10">
            <v>72</v>
          </cell>
        </row>
        <row r="11">
          <cell r="C11" t="str">
            <v>BHUBANESWAR</v>
          </cell>
          <cell r="D11">
            <v>55</v>
          </cell>
          <cell r="E11">
            <v>61</v>
          </cell>
        </row>
        <row r="12">
          <cell r="C12" t="str">
            <v>DHENKANAL</v>
          </cell>
          <cell r="D12">
            <v>60</v>
          </cell>
          <cell r="E12">
            <v>66</v>
          </cell>
        </row>
        <row r="13">
          <cell r="C13" t="str">
            <v>JAJPUR ROAD</v>
          </cell>
          <cell r="D13">
            <v>65</v>
          </cell>
          <cell r="E13">
            <v>72</v>
          </cell>
        </row>
        <row r="14">
          <cell r="C14" t="str">
            <v>JAJPUR TOWN</v>
          </cell>
          <cell r="D14">
            <v>65</v>
          </cell>
          <cell r="E14">
            <v>72</v>
          </cell>
        </row>
        <row r="15">
          <cell r="C15" t="str">
            <v>JALESWAR</v>
          </cell>
          <cell r="D15">
            <v>80</v>
          </cell>
          <cell r="E15">
            <v>88</v>
          </cell>
        </row>
        <row r="16">
          <cell r="C16" t="str">
            <v>JASIPUR</v>
          </cell>
          <cell r="D16">
            <v>80</v>
          </cell>
          <cell r="E16">
            <v>88</v>
          </cell>
        </row>
        <row r="17">
          <cell r="C17" t="str">
            <v>JATNI</v>
          </cell>
          <cell r="D17">
            <v>60</v>
          </cell>
          <cell r="E17">
            <v>66</v>
          </cell>
        </row>
        <row r="18">
          <cell r="C18" t="str">
            <v>KARANJIA</v>
          </cell>
          <cell r="D18">
            <v>80</v>
          </cell>
          <cell r="E18">
            <v>88</v>
          </cell>
        </row>
        <row r="19">
          <cell r="C19" t="str">
            <v>KENDRAPARA</v>
          </cell>
          <cell r="D19">
            <v>60</v>
          </cell>
          <cell r="E19">
            <v>66</v>
          </cell>
        </row>
        <row r="20">
          <cell r="C20" t="str">
            <v>KEONJHAR</v>
          </cell>
          <cell r="D20">
            <v>70</v>
          </cell>
          <cell r="E20">
            <v>77</v>
          </cell>
        </row>
        <row r="21">
          <cell r="C21" t="str">
            <v>KHURDA</v>
          </cell>
          <cell r="D21">
            <v>60</v>
          </cell>
          <cell r="E21">
            <v>66</v>
          </cell>
        </row>
        <row r="22">
          <cell r="C22" t="str">
            <v>NAYAGARH</v>
          </cell>
          <cell r="D22">
            <v>75</v>
          </cell>
          <cell r="E22">
            <v>83</v>
          </cell>
        </row>
        <row r="23">
          <cell r="C23" t="str">
            <v>NIMAPARA</v>
          </cell>
          <cell r="D23">
            <v>60</v>
          </cell>
          <cell r="E23">
            <v>66</v>
          </cell>
        </row>
        <row r="24">
          <cell r="C24" t="str">
            <v>NIRAKARPUR</v>
          </cell>
          <cell r="D24">
            <v>70</v>
          </cell>
          <cell r="E24">
            <v>77</v>
          </cell>
        </row>
        <row r="25">
          <cell r="C25" t="str">
            <v>PARADEEP</v>
          </cell>
          <cell r="D25">
            <v>65</v>
          </cell>
          <cell r="E25">
            <v>72</v>
          </cell>
        </row>
        <row r="26">
          <cell r="C26" t="str">
            <v>PURI</v>
          </cell>
          <cell r="D26">
            <v>60</v>
          </cell>
          <cell r="E26">
            <v>66</v>
          </cell>
        </row>
        <row r="27">
          <cell r="C27" t="str">
            <v>SALIPUR</v>
          </cell>
          <cell r="D27">
            <v>55</v>
          </cell>
          <cell r="E27">
            <v>61</v>
          </cell>
        </row>
        <row r="28">
          <cell r="C28" t="str">
            <v>TIRTOL</v>
          </cell>
          <cell r="D28">
            <v>65</v>
          </cell>
          <cell r="E28">
            <v>72</v>
          </cell>
        </row>
        <row r="29">
          <cell r="C29" t="str">
            <v>TALCHER</v>
          </cell>
          <cell r="D29">
            <v>60</v>
          </cell>
          <cell r="E29">
            <v>66</v>
          </cell>
        </row>
        <row r="30">
          <cell r="C30" t="str">
            <v>BANARPAL</v>
          </cell>
          <cell r="D30">
            <v>60</v>
          </cell>
          <cell r="E30">
            <v>66</v>
          </cell>
        </row>
        <row r="31">
          <cell r="C31" t="str">
            <v>PATTAMUNDAI</v>
          </cell>
          <cell r="D31">
            <v>70</v>
          </cell>
          <cell r="E31">
            <v>77</v>
          </cell>
        </row>
        <row r="32">
          <cell r="C32" t="str">
            <v>MARSHAGHAI</v>
          </cell>
          <cell r="D32">
            <v>65</v>
          </cell>
          <cell r="E32">
            <v>72</v>
          </cell>
        </row>
        <row r="33">
          <cell r="C33" t="str">
            <v>PIPILI</v>
          </cell>
          <cell r="D33">
            <v>55</v>
          </cell>
          <cell r="E33">
            <v>61</v>
          </cell>
        </row>
        <row r="34">
          <cell r="C34" t="str">
            <v>AGARPADA</v>
          </cell>
          <cell r="D34">
            <v>80</v>
          </cell>
          <cell r="E34">
            <v>88</v>
          </cell>
        </row>
        <row r="35">
          <cell r="C35" t="str">
            <v>BOUDH</v>
          </cell>
          <cell r="D35">
            <v>85</v>
          </cell>
          <cell r="E35">
            <v>94</v>
          </cell>
        </row>
        <row r="36">
          <cell r="C36" t="str">
            <v>JHARSUGUDA</v>
          </cell>
          <cell r="D36">
            <v>70</v>
          </cell>
          <cell r="E36">
            <v>77</v>
          </cell>
        </row>
        <row r="37">
          <cell r="C37" t="str">
            <v>ROURKELA</v>
          </cell>
          <cell r="D37">
            <v>75</v>
          </cell>
          <cell r="E37">
            <v>83</v>
          </cell>
        </row>
        <row r="38">
          <cell r="C38" t="str">
            <v>RAIRANGPUR</v>
          </cell>
          <cell r="D38">
            <v>85</v>
          </cell>
          <cell r="E38">
            <v>94</v>
          </cell>
        </row>
        <row r="39">
          <cell r="C39" t="str">
            <v>BARI</v>
          </cell>
          <cell r="D39">
            <v>65</v>
          </cell>
          <cell r="E39">
            <v>72</v>
          </cell>
        </row>
        <row r="40">
          <cell r="C40" t="str">
            <v>JAGATSINGHPUR</v>
          </cell>
          <cell r="D40">
            <v>60</v>
          </cell>
          <cell r="E40">
            <v>66</v>
          </cell>
        </row>
        <row r="41">
          <cell r="C41" t="str">
            <v>PARALAKHEMUNDI</v>
          </cell>
          <cell r="D41">
            <v>105</v>
          </cell>
          <cell r="E41">
            <v>116</v>
          </cell>
        </row>
        <row r="42">
          <cell r="C42" t="str">
            <v>SORO</v>
          </cell>
          <cell r="D42">
            <v>70</v>
          </cell>
          <cell r="E42">
            <v>77</v>
          </cell>
        </row>
        <row r="43">
          <cell r="C43" t="str">
            <v>KHARIAR ROAD</v>
          </cell>
          <cell r="D43">
            <v>100</v>
          </cell>
          <cell r="E43">
            <v>110</v>
          </cell>
        </row>
        <row r="44">
          <cell r="C44" t="str">
            <v>ANANDAPUR</v>
          </cell>
          <cell r="D44">
            <v>75</v>
          </cell>
          <cell r="E44">
            <v>83</v>
          </cell>
        </row>
        <row r="45">
          <cell r="C45" t="str">
            <v>BOLANGIR</v>
          </cell>
          <cell r="D45">
            <v>75</v>
          </cell>
          <cell r="E45">
            <v>83</v>
          </cell>
        </row>
        <row r="46">
          <cell r="C46" t="str">
            <v>PICHUKULI</v>
          </cell>
          <cell r="D46">
            <v>75</v>
          </cell>
          <cell r="E46">
            <v>83</v>
          </cell>
        </row>
        <row r="47">
          <cell r="C47" t="str">
            <v>JEYPORE</v>
          </cell>
          <cell r="D47">
            <v>85</v>
          </cell>
          <cell r="E47">
            <v>94</v>
          </cell>
        </row>
        <row r="48">
          <cell r="C48" t="str">
            <v>CHANDIKHOL</v>
          </cell>
          <cell r="D48">
            <v>55</v>
          </cell>
          <cell r="E48">
            <v>61</v>
          </cell>
        </row>
        <row r="49">
          <cell r="C49" t="str">
            <v>BALIGUDA</v>
          </cell>
          <cell r="E49">
            <v>115</v>
          </cell>
        </row>
        <row r="50">
          <cell r="C50" t="str">
            <v>BHANJANAGAR</v>
          </cell>
          <cell r="E50">
            <v>110</v>
          </cell>
        </row>
        <row r="51">
          <cell r="C51" t="str">
            <v>SAMBALPUR</v>
          </cell>
          <cell r="E51">
            <v>75</v>
          </cell>
        </row>
        <row r="52">
          <cell r="C52" t="str">
            <v>NABARANGPUR</v>
          </cell>
          <cell r="E52">
            <v>120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2" workbookViewId="0">
      <selection activeCell="T46" sqref="T46"/>
    </sheetView>
  </sheetViews>
  <sheetFormatPr defaultRowHeight="15"/>
  <cols>
    <col min="1" max="1" width="3.7109375" style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6" style="1" customWidth="1"/>
    <col min="8" max="8" width="6.85546875" style="2" customWidth="1"/>
    <col min="9" max="9" width="5.85546875" style="2" customWidth="1"/>
    <col min="10" max="10" width="7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6"/>
      <c r="F1" s="17" t="s">
        <v>0</v>
      </c>
      <c r="G1" s="18"/>
      <c r="H1" s="18"/>
      <c r="I1" s="18"/>
      <c r="J1" s="18"/>
      <c r="K1" s="18"/>
      <c r="L1" s="19"/>
    </row>
    <row r="2" spans="1:12" s="11" customFormat="1" ht="73.5" customHeight="1">
      <c r="A2" s="14" t="s">
        <v>108</v>
      </c>
      <c r="B2" s="15"/>
      <c r="C2" s="15"/>
      <c r="D2" s="15"/>
      <c r="E2" s="16"/>
      <c r="F2" s="17" t="s">
        <v>110</v>
      </c>
      <c r="G2" s="18"/>
      <c r="H2" s="18"/>
      <c r="I2" s="18"/>
      <c r="J2" s="18"/>
      <c r="K2" s="18"/>
      <c r="L2" s="19"/>
    </row>
    <row r="3" spans="1:12" s="9" customFormat="1">
      <c r="A3" s="7" t="s">
        <v>64</v>
      </c>
      <c r="B3" s="7" t="s">
        <v>65</v>
      </c>
      <c r="C3" s="7" t="s">
        <v>66</v>
      </c>
      <c r="D3" s="7" t="s">
        <v>67</v>
      </c>
      <c r="E3" s="7" t="s">
        <v>68</v>
      </c>
      <c r="F3" s="7" t="s">
        <v>69</v>
      </c>
      <c r="G3" s="7" t="s">
        <v>70</v>
      </c>
      <c r="H3" s="8" t="s">
        <v>71</v>
      </c>
      <c r="I3" s="8" t="s">
        <v>72</v>
      </c>
      <c r="J3" s="8" t="s">
        <v>73</v>
      </c>
      <c r="K3" s="8" t="s">
        <v>75</v>
      </c>
      <c r="L3" s="8" t="s">
        <v>74</v>
      </c>
    </row>
    <row r="4" spans="1:12">
      <c r="A4" s="10">
        <v>1</v>
      </c>
      <c r="B4" s="4" t="s">
        <v>1</v>
      </c>
      <c r="C4" s="4" t="s">
        <v>77</v>
      </c>
      <c r="D4" s="4" t="s">
        <v>107</v>
      </c>
      <c r="E4" s="4" t="s">
        <v>47</v>
      </c>
      <c r="F4" s="4" t="s">
        <v>2</v>
      </c>
      <c r="G4" s="4">
        <v>1</v>
      </c>
      <c r="H4" s="6">
        <f>VLOOKUP(E4,'[1]JAY TRADING'!$C$4:$E$53,3,FALSE)</f>
        <v>72</v>
      </c>
      <c r="I4" s="6">
        <f>G4*2</f>
        <v>2</v>
      </c>
      <c r="J4" s="6">
        <f>G4*8</f>
        <v>8</v>
      </c>
      <c r="K4" s="6">
        <v>30</v>
      </c>
      <c r="L4" s="6">
        <f>G4*H4+I4+J4+K4</f>
        <v>112</v>
      </c>
    </row>
    <row r="5" spans="1:12">
      <c r="A5" s="10">
        <v>2</v>
      </c>
      <c r="B5" s="4" t="s">
        <v>31</v>
      </c>
      <c r="C5" s="4" t="s">
        <v>95</v>
      </c>
      <c r="D5" s="4" t="s">
        <v>107</v>
      </c>
      <c r="E5" s="4" t="s">
        <v>56</v>
      </c>
      <c r="F5" s="4" t="s">
        <v>32</v>
      </c>
      <c r="G5" s="4">
        <v>3</v>
      </c>
      <c r="H5" s="6">
        <f>VLOOKUP(E5,'[1]JAY TRADING'!$C$4:$E$53,3,FALSE)</f>
        <v>66</v>
      </c>
      <c r="I5" s="6">
        <f>G5*2</f>
        <v>6</v>
      </c>
      <c r="J5" s="6">
        <f>G5*8</f>
        <v>24</v>
      </c>
      <c r="K5" s="6">
        <v>30</v>
      </c>
      <c r="L5" s="6">
        <f>G5*H5+I5+J5+K5</f>
        <v>258</v>
      </c>
    </row>
    <row r="6" spans="1:12">
      <c r="A6" s="10">
        <v>3</v>
      </c>
      <c r="B6" s="4" t="s">
        <v>31</v>
      </c>
      <c r="C6" s="4" t="s">
        <v>106</v>
      </c>
      <c r="D6" s="4" t="s">
        <v>107</v>
      </c>
      <c r="E6" s="4" t="s">
        <v>63</v>
      </c>
      <c r="F6" s="4" t="s">
        <v>44</v>
      </c>
      <c r="G6" s="4">
        <v>3</v>
      </c>
      <c r="H6" s="6">
        <f>VLOOKUP(E6,'[1]JAY TRADING'!$C$4:$E$53,3,FALSE)</f>
        <v>72</v>
      </c>
      <c r="I6" s="6">
        <f>G6*2</f>
        <v>6</v>
      </c>
      <c r="J6" s="6">
        <f>G6*8</f>
        <v>24</v>
      </c>
      <c r="K6" s="6">
        <v>30</v>
      </c>
      <c r="L6" s="6">
        <f>G6*H6+I6+J6+K6</f>
        <v>276</v>
      </c>
    </row>
    <row r="7" spans="1:12">
      <c r="A7" s="10">
        <v>4</v>
      </c>
      <c r="B7" s="4" t="s">
        <v>31</v>
      </c>
      <c r="C7" s="4" t="s">
        <v>105</v>
      </c>
      <c r="D7" s="4" t="s">
        <v>107</v>
      </c>
      <c r="E7" s="4" t="s">
        <v>63</v>
      </c>
      <c r="F7" s="4" t="s">
        <v>43</v>
      </c>
      <c r="G7" s="4">
        <v>1</v>
      </c>
      <c r="H7" s="6">
        <f>VLOOKUP(E7,'[1]JAY TRADING'!$C$4:$E$53,3,FALSE)</f>
        <v>72</v>
      </c>
      <c r="I7" s="6">
        <f>G7*2</f>
        <v>2</v>
      </c>
      <c r="J7" s="6">
        <f>G7*8</f>
        <v>8</v>
      </c>
      <c r="K7" s="6">
        <v>30</v>
      </c>
      <c r="L7" s="6">
        <f>G7*H7+I7+J7+K7</f>
        <v>112</v>
      </c>
    </row>
    <row r="8" spans="1:12">
      <c r="A8" s="10">
        <v>5</v>
      </c>
      <c r="B8" s="4" t="s">
        <v>23</v>
      </c>
      <c r="C8" s="4" t="s">
        <v>90</v>
      </c>
      <c r="D8" s="4" t="s">
        <v>107</v>
      </c>
      <c r="E8" s="4" t="s">
        <v>52</v>
      </c>
      <c r="F8" s="4" t="s">
        <v>24</v>
      </c>
      <c r="G8" s="4">
        <v>1</v>
      </c>
      <c r="H8" s="6">
        <f>VLOOKUP(E8,'[1]JAY TRADING'!$C$4:$E$53,3,FALSE)</f>
        <v>66</v>
      </c>
      <c r="I8" s="6">
        <f>G8*2</f>
        <v>2</v>
      </c>
      <c r="J8" s="6">
        <f>G8*8</f>
        <v>8</v>
      </c>
      <c r="K8" s="6">
        <v>30</v>
      </c>
      <c r="L8" s="6">
        <f>G8*H8+I8+J8+K8</f>
        <v>106</v>
      </c>
    </row>
    <row r="9" spans="1:12">
      <c r="A9" s="10">
        <v>6</v>
      </c>
      <c r="B9" s="4" t="s">
        <v>21</v>
      </c>
      <c r="C9" s="4" t="s">
        <v>89</v>
      </c>
      <c r="D9" s="4" t="s">
        <v>107</v>
      </c>
      <c r="E9" s="4" t="s">
        <v>50</v>
      </c>
      <c r="F9" s="4" t="s">
        <v>22</v>
      </c>
      <c r="G9" s="4">
        <v>1</v>
      </c>
      <c r="H9" s="6">
        <f>VLOOKUP(E9,'[1]JAY TRADING'!$C$4:$E$53,3,FALSE)</f>
        <v>66</v>
      </c>
      <c r="I9" s="6">
        <f>G9*2</f>
        <v>2</v>
      </c>
      <c r="J9" s="6">
        <f>G9*8</f>
        <v>8</v>
      </c>
      <c r="K9" s="6">
        <v>30</v>
      </c>
      <c r="L9" s="6">
        <f>G9*H9+I9+J9+K9</f>
        <v>106</v>
      </c>
    </row>
    <row r="10" spans="1:12">
      <c r="A10" s="10">
        <v>7</v>
      </c>
      <c r="B10" s="4" t="s">
        <v>18</v>
      </c>
      <c r="C10" s="4" t="s">
        <v>88</v>
      </c>
      <c r="D10" s="4" t="s">
        <v>107</v>
      </c>
      <c r="E10" s="4" t="s">
        <v>50</v>
      </c>
      <c r="F10" s="4" t="s">
        <v>20</v>
      </c>
      <c r="G10" s="4">
        <v>1</v>
      </c>
      <c r="H10" s="6">
        <f>VLOOKUP(E10,'[1]JAY TRADING'!$C$4:$E$53,3,FALSE)</f>
        <v>66</v>
      </c>
      <c r="I10" s="6">
        <f>G10*2</f>
        <v>2</v>
      </c>
      <c r="J10" s="6">
        <f>G10*8</f>
        <v>8</v>
      </c>
      <c r="K10" s="6">
        <v>30</v>
      </c>
      <c r="L10" s="6">
        <f>G10*H10+I10+J10+K10</f>
        <v>106</v>
      </c>
    </row>
    <row r="11" spans="1:12">
      <c r="A11" s="10">
        <v>8</v>
      </c>
      <c r="B11" s="4" t="s">
        <v>18</v>
      </c>
      <c r="C11" s="4" t="s">
        <v>87</v>
      </c>
      <c r="D11" s="4" t="s">
        <v>107</v>
      </c>
      <c r="E11" s="4" t="s">
        <v>54</v>
      </c>
      <c r="F11" s="4" t="s">
        <v>19</v>
      </c>
      <c r="G11" s="4">
        <v>1</v>
      </c>
      <c r="H11" s="6">
        <f>VLOOKUP(E11,'[1]JAY TRADING'!$C$4:$E$53,3,FALSE)</f>
        <v>83</v>
      </c>
      <c r="I11" s="6">
        <f>G11*2</f>
        <v>2</v>
      </c>
      <c r="J11" s="6">
        <f>G11*8</f>
        <v>8</v>
      </c>
      <c r="K11" s="6">
        <v>30</v>
      </c>
      <c r="L11" s="6">
        <f>G11*H11+I11+J11+K11</f>
        <v>123</v>
      </c>
    </row>
    <row r="12" spans="1:12">
      <c r="A12" s="10">
        <v>9</v>
      </c>
      <c r="B12" s="4" t="s">
        <v>14</v>
      </c>
      <c r="C12" s="4" t="s">
        <v>86</v>
      </c>
      <c r="D12" s="4" t="s">
        <v>107</v>
      </c>
      <c r="E12" s="4" t="s">
        <v>54</v>
      </c>
      <c r="F12" s="4" t="s">
        <v>17</v>
      </c>
      <c r="G12" s="4">
        <v>2</v>
      </c>
      <c r="H12" s="6">
        <f>VLOOKUP(E12,'[1]JAY TRADING'!$C$4:$E$53,3,FALSE)</f>
        <v>83</v>
      </c>
      <c r="I12" s="6">
        <f>G12*2</f>
        <v>4</v>
      </c>
      <c r="J12" s="6">
        <f>G12*8</f>
        <v>16</v>
      </c>
      <c r="K12" s="6">
        <v>30</v>
      </c>
      <c r="L12" s="6">
        <f>G12*H12+I12+J12+K12</f>
        <v>216</v>
      </c>
    </row>
    <row r="13" spans="1:12">
      <c r="A13" s="10">
        <v>10</v>
      </c>
      <c r="B13" s="4" t="s">
        <v>14</v>
      </c>
      <c r="C13" s="4" t="s">
        <v>85</v>
      </c>
      <c r="D13" s="4" t="s">
        <v>107</v>
      </c>
      <c r="E13" s="4" t="s">
        <v>47</v>
      </c>
      <c r="F13" s="4" t="s">
        <v>16</v>
      </c>
      <c r="G13" s="4">
        <v>6</v>
      </c>
      <c r="H13" s="6">
        <f>VLOOKUP(E13,'[1]JAY TRADING'!$C$4:$E$53,3,FALSE)</f>
        <v>72</v>
      </c>
      <c r="I13" s="6">
        <f>G13*2</f>
        <v>12</v>
      </c>
      <c r="J13" s="6">
        <f>G13*8</f>
        <v>48</v>
      </c>
      <c r="K13" s="6">
        <v>30</v>
      </c>
      <c r="L13" s="6">
        <f>G13*H13+I13+J13+K13</f>
        <v>522</v>
      </c>
    </row>
    <row r="14" spans="1:12">
      <c r="A14" s="10">
        <v>11</v>
      </c>
      <c r="B14" s="4" t="s">
        <v>14</v>
      </c>
      <c r="C14" s="4" t="s">
        <v>84</v>
      </c>
      <c r="D14" s="4" t="s">
        <v>107</v>
      </c>
      <c r="E14" s="4" t="s">
        <v>50</v>
      </c>
      <c r="F14" s="4" t="s">
        <v>15</v>
      </c>
      <c r="G14" s="4">
        <v>1</v>
      </c>
      <c r="H14" s="6">
        <f>VLOOKUP(E14,'[1]JAY TRADING'!$C$4:$E$53,3,FALSE)</f>
        <v>66</v>
      </c>
      <c r="I14" s="6">
        <f>G14*2</f>
        <v>2</v>
      </c>
      <c r="J14" s="6">
        <f>G14*8</f>
        <v>8</v>
      </c>
      <c r="K14" s="6">
        <v>30</v>
      </c>
      <c r="L14" s="6">
        <f>G14*H14+I14+J14+K14</f>
        <v>106</v>
      </c>
    </row>
    <row r="15" spans="1:12">
      <c r="A15" s="10">
        <v>12</v>
      </c>
      <c r="B15" s="4" t="s">
        <v>11</v>
      </c>
      <c r="C15" s="4" t="s">
        <v>83</v>
      </c>
      <c r="D15" s="4" t="s">
        <v>107</v>
      </c>
      <c r="E15" s="4" t="s">
        <v>53</v>
      </c>
      <c r="F15" s="4" t="s">
        <v>13</v>
      </c>
      <c r="G15" s="4">
        <v>3</v>
      </c>
      <c r="H15" s="6">
        <f>VLOOKUP(E15,'[1]JAY TRADING'!$C$4:$E$53,3,FALSE)</f>
        <v>66</v>
      </c>
      <c r="I15" s="6">
        <f>G15*2</f>
        <v>6</v>
      </c>
      <c r="J15" s="6">
        <f>G15*8</f>
        <v>24</v>
      </c>
      <c r="K15" s="6">
        <v>30</v>
      </c>
      <c r="L15" s="6">
        <f>G15*H15+I15+J15+K15</f>
        <v>258</v>
      </c>
    </row>
    <row r="16" spans="1:12">
      <c r="A16" s="10">
        <v>13</v>
      </c>
      <c r="B16" s="4" t="s">
        <v>11</v>
      </c>
      <c r="C16" s="4" t="s">
        <v>82</v>
      </c>
      <c r="D16" s="4" t="s">
        <v>107</v>
      </c>
      <c r="E16" s="4" t="s">
        <v>52</v>
      </c>
      <c r="F16" s="4" t="s">
        <v>12</v>
      </c>
      <c r="G16" s="4">
        <v>1</v>
      </c>
      <c r="H16" s="6">
        <f>VLOOKUP(E16,'[1]JAY TRADING'!$C$4:$E$53,3,FALSE)</f>
        <v>66</v>
      </c>
      <c r="I16" s="6">
        <f>G16*2</f>
        <v>2</v>
      </c>
      <c r="J16" s="6">
        <f>G16*8</f>
        <v>8</v>
      </c>
      <c r="K16" s="6">
        <v>30</v>
      </c>
      <c r="L16" s="6">
        <f>G16*H16+I16+J16+K16</f>
        <v>106</v>
      </c>
    </row>
    <row r="17" spans="1:12">
      <c r="A17" s="10">
        <v>14</v>
      </c>
      <c r="B17" s="4" t="s">
        <v>8</v>
      </c>
      <c r="C17" s="4" t="s">
        <v>81</v>
      </c>
      <c r="D17" s="4" t="s">
        <v>107</v>
      </c>
      <c r="E17" s="4" t="s">
        <v>51</v>
      </c>
      <c r="F17" s="4" t="s">
        <v>10</v>
      </c>
      <c r="G17" s="4">
        <v>3</v>
      </c>
      <c r="H17" s="6">
        <f>VLOOKUP(E17,'[1]JAY TRADING'!$C$4:$E$53,3,FALSE)</f>
        <v>66</v>
      </c>
      <c r="I17" s="6">
        <f>G17*2</f>
        <v>6</v>
      </c>
      <c r="J17" s="6">
        <f>G17*8</f>
        <v>24</v>
      </c>
      <c r="K17" s="6">
        <v>30</v>
      </c>
      <c r="L17" s="6">
        <f>G17*H17+I17+J17+K17</f>
        <v>258</v>
      </c>
    </row>
    <row r="18" spans="1:12">
      <c r="A18" s="10">
        <v>15</v>
      </c>
      <c r="B18" s="4" t="s">
        <v>8</v>
      </c>
      <c r="C18" s="4" t="s">
        <v>96</v>
      </c>
      <c r="D18" s="4" t="s">
        <v>107</v>
      </c>
      <c r="E18" s="4" t="s">
        <v>51</v>
      </c>
      <c r="F18" s="4" t="s">
        <v>10</v>
      </c>
      <c r="G18" s="4">
        <v>1</v>
      </c>
      <c r="H18" s="6">
        <f>VLOOKUP(E18,'[1]JAY TRADING'!$C$4:$E$53,3,FALSE)</f>
        <v>66</v>
      </c>
      <c r="I18" s="6">
        <f>G18*2</f>
        <v>2</v>
      </c>
      <c r="J18" s="6">
        <f>G18*8</f>
        <v>8</v>
      </c>
      <c r="K18" s="6">
        <v>30</v>
      </c>
      <c r="L18" s="6">
        <f>G18*H18+I18+J18+K18</f>
        <v>106</v>
      </c>
    </row>
    <row r="19" spans="1:12">
      <c r="A19" s="10">
        <v>16</v>
      </c>
      <c r="B19" s="4" t="s">
        <v>8</v>
      </c>
      <c r="C19" s="4" t="s">
        <v>80</v>
      </c>
      <c r="D19" s="4" t="s">
        <v>107</v>
      </c>
      <c r="E19" s="4" t="s">
        <v>51</v>
      </c>
      <c r="F19" s="4" t="s">
        <v>9</v>
      </c>
      <c r="G19" s="4">
        <v>2</v>
      </c>
      <c r="H19" s="6">
        <f>VLOOKUP(E19,'[1]JAY TRADING'!$C$4:$E$53,3,FALSE)</f>
        <v>66</v>
      </c>
      <c r="I19" s="6">
        <f>G19*2</f>
        <v>4</v>
      </c>
      <c r="J19" s="6">
        <f>G19*8</f>
        <v>16</v>
      </c>
      <c r="K19" s="6">
        <v>30</v>
      </c>
      <c r="L19" s="6">
        <f>G19*H19+I19+J19+K19</f>
        <v>182</v>
      </c>
    </row>
    <row r="20" spans="1:12">
      <c r="A20" s="10">
        <v>17</v>
      </c>
      <c r="B20" s="4" t="s">
        <v>8</v>
      </c>
      <c r="C20" s="4" t="s">
        <v>99</v>
      </c>
      <c r="D20" s="4" t="s">
        <v>107</v>
      </c>
      <c r="E20" s="4" t="s">
        <v>58</v>
      </c>
      <c r="F20" s="4" t="s">
        <v>36</v>
      </c>
      <c r="G20" s="4">
        <v>2</v>
      </c>
      <c r="H20" s="6">
        <f>VLOOKUP(E20,'[1]JAY TRADING'!$C$4:$E$53,3,FALSE)</f>
        <v>88</v>
      </c>
      <c r="I20" s="6">
        <f>G20*2</f>
        <v>4</v>
      </c>
      <c r="J20" s="6">
        <f>G20*8</f>
        <v>16</v>
      </c>
      <c r="K20" s="6">
        <v>30</v>
      </c>
      <c r="L20" s="6">
        <f>G20*H20+I20+J20+K20</f>
        <v>226</v>
      </c>
    </row>
    <row r="21" spans="1:12">
      <c r="A21" s="10">
        <v>18</v>
      </c>
      <c r="B21" s="4" t="s">
        <v>8</v>
      </c>
      <c r="C21" s="4" t="s">
        <v>98</v>
      </c>
      <c r="D21" s="4" t="s">
        <v>107</v>
      </c>
      <c r="E21" s="4" t="s">
        <v>57</v>
      </c>
      <c r="F21" s="4" t="s">
        <v>35</v>
      </c>
      <c r="G21" s="4">
        <v>1</v>
      </c>
      <c r="H21" s="6">
        <f>VLOOKUP(E21,'[1]JAY TRADING'!$C$4:$E$53,3,FALSE)</f>
        <v>115</v>
      </c>
      <c r="I21" s="6">
        <f>G21*2</f>
        <v>2</v>
      </c>
      <c r="J21" s="6">
        <f>G21*8</f>
        <v>8</v>
      </c>
      <c r="K21" s="6">
        <v>30</v>
      </c>
      <c r="L21" s="6">
        <f>G21*H21+I21+J21+K21</f>
        <v>155</v>
      </c>
    </row>
    <row r="22" spans="1:12">
      <c r="A22" s="10">
        <v>19</v>
      </c>
      <c r="B22" s="4" t="s">
        <v>29</v>
      </c>
      <c r="C22" s="4" t="s">
        <v>94</v>
      </c>
      <c r="D22" s="4" t="s">
        <v>107</v>
      </c>
      <c r="E22" s="4" t="s">
        <v>55</v>
      </c>
      <c r="F22" s="4" t="s">
        <v>30</v>
      </c>
      <c r="G22" s="4">
        <v>1</v>
      </c>
      <c r="H22" s="6">
        <f>VLOOKUP(E22,'[1]JAY TRADING'!$C$4:$E$53,3,FALSE)</f>
        <v>66</v>
      </c>
      <c r="I22" s="6">
        <f>G22*2</f>
        <v>2</v>
      </c>
      <c r="J22" s="6">
        <f>G22*8</f>
        <v>8</v>
      </c>
      <c r="K22" s="6">
        <v>30</v>
      </c>
      <c r="L22" s="6">
        <f>G22*H22+I22+J22+K22</f>
        <v>106</v>
      </c>
    </row>
    <row r="23" spans="1:12">
      <c r="A23" s="10">
        <v>20</v>
      </c>
      <c r="B23" s="4" t="s">
        <v>25</v>
      </c>
      <c r="C23" s="4" t="s">
        <v>93</v>
      </c>
      <c r="D23" s="4" t="s">
        <v>107</v>
      </c>
      <c r="E23" s="4" t="s">
        <v>52</v>
      </c>
      <c r="F23" s="4" t="s">
        <v>28</v>
      </c>
      <c r="G23" s="4">
        <v>1</v>
      </c>
      <c r="H23" s="6">
        <f>VLOOKUP(E23,'[1]JAY TRADING'!$C$4:$E$53,3,FALSE)</f>
        <v>66</v>
      </c>
      <c r="I23" s="6">
        <f>G23*2</f>
        <v>2</v>
      </c>
      <c r="J23" s="6">
        <f>G23*8</f>
        <v>8</v>
      </c>
      <c r="K23" s="6">
        <v>30</v>
      </c>
      <c r="L23" s="6">
        <f>G23*H23+I23+J23+K23</f>
        <v>106</v>
      </c>
    </row>
    <row r="24" spans="1:12">
      <c r="A24" s="10">
        <v>21</v>
      </c>
      <c r="B24" s="4" t="s">
        <v>25</v>
      </c>
      <c r="C24" s="4" t="s">
        <v>92</v>
      </c>
      <c r="D24" s="4" t="s">
        <v>107</v>
      </c>
      <c r="E24" s="4" t="s">
        <v>50</v>
      </c>
      <c r="F24" s="4" t="s">
        <v>27</v>
      </c>
      <c r="G24" s="4">
        <v>2</v>
      </c>
      <c r="H24" s="6">
        <f>VLOOKUP(E24,'[1]JAY TRADING'!$C$4:$E$53,3,FALSE)</f>
        <v>66</v>
      </c>
      <c r="I24" s="6">
        <f>G24*2</f>
        <v>4</v>
      </c>
      <c r="J24" s="6">
        <f>G24*8</f>
        <v>16</v>
      </c>
      <c r="K24" s="6">
        <v>30</v>
      </c>
      <c r="L24" s="6">
        <f>G24*H24+I24+J24+K24</f>
        <v>182</v>
      </c>
    </row>
    <row r="25" spans="1:12">
      <c r="A25" s="10">
        <v>22</v>
      </c>
      <c r="B25" s="4" t="s">
        <v>25</v>
      </c>
      <c r="C25" s="4" t="s">
        <v>91</v>
      </c>
      <c r="D25" s="4" t="s">
        <v>107</v>
      </c>
      <c r="E25" s="4" t="s">
        <v>52</v>
      </c>
      <c r="F25" s="4" t="s">
        <v>26</v>
      </c>
      <c r="G25" s="4">
        <v>2</v>
      </c>
      <c r="H25" s="6">
        <f>VLOOKUP(E25,'[1]JAY TRADING'!$C$4:$E$53,3,FALSE)</f>
        <v>66</v>
      </c>
      <c r="I25" s="6">
        <f>G25*2</f>
        <v>4</v>
      </c>
      <c r="J25" s="6">
        <f>G25*8</f>
        <v>16</v>
      </c>
      <c r="K25" s="6">
        <v>30</v>
      </c>
      <c r="L25" s="6">
        <f>G25*H25+I25+J25+K25</f>
        <v>182</v>
      </c>
    </row>
    <row r="26" spans="1:12">
      <c r="A26" s="10">
        <v>23</v>
      </c>
      <c r="B26" s="4" t="s">
        <v>25</v>
      </c>
      <c r="C26" s="4" t="s">
        <v>104</v>
      </c>
      <c r="D26" s="4" t="s">
        <v>107</v>
      </c>
      <c r="E26" s="4" t="s">
        <v>60</v>
      </c>
      <c r="F26" s="4" t="s">
        <v>42</v>
      </c>
      <c r="G26" s="4">
        <v>2</v>
      </c>
      <c r="H26" s="6">
        <f>VLOOKUP(E26,'[1]JAY TRADING'!$C$4:$E$53,3,FALSE)</f>
        <v>66</v>
      </c>
      <c r="I26" s="6">
        <f>G26*2</f>
        <v>4</v>
      </c>
      <c r="J26" s="6">
        <f>G26*8</f>
        <v>16</v>
      </c>
      <c r="K26" s="6">
        <v>30</v>
      </c>
      <c r="L26" s="6">
        <f>G26*H26+I26+J26+K26</f>
        <v>182</v>
      </c>
    </row>
    <row r="27" spans="1:12">
      <c r="A27" s="10">
        <v>24</v>
      </c>
      <c r="B27" s="4" t="s">
        <v>37</v>
      </c>
      <c r="C27" s="4" t="s">
        <v>103</v>
      </c>
      <c r="D27" s="4" t="s">
        <v>107</v>
      </c>
      <c r="E27" s="4" t="s">
        <v>62</v>
      </c>
      <c r="F27" s="4" t="s">
        <v>41</v>
      </c>
      <c r="G27" s="4">
        <v>3</v>
      </c>
      <c r="H27" s="6">
        <f>VLOOKUP(E27,'[1]JAY TRADING'!$C$4:$E$53,3,FALSE)</f>
        <v>94</v>
      </c>
      <c r="I27" s="6">
        <f>G27*2</f>
        <v>6</v>
      </c>
      <c r="J27" s="6">
        <f>G27*8</f>
        <v>24</v>
      </c>
      <c r="K27" s="6">
        <v>30</v>
      </c>
      <c r="L27" s="6">
        <f>G27*H27+I27+J27+K27</f>
        <v>342</v>
      </c>
    </row>
    <row r="28" spans="1:12">
      <c r="A28" s="10">
        <v>25</v>
      </c>
      <c r="B28" s="4" t="s">
        <v>37</v>
      </c>
      <c r="C28" s="4" t="s">
        <v>102</v>
      </c>
      <c r="D28" s="4" t="s">
        <v>107</v>
      </c>
      <c r="E28" s="4" t="s">
        <v>61</v>
      </c>
      <c r="F28" s="4" t="s">
        <v>40</v>
      </c>
      <c r="G28" s="4">
        <v>2</v>
      </c>
      <c r="H28" s="6">
        <f>VLOOKUP(E28,'[1]JAY TRADING'!$C$4:$E$53,3,FALSE)</f>
        <v>75</v>
      </c>
      <c r="I28" s="6">
        <f>G28*2</f>
        <v>4</v>
      </c>
      <c r="J28" s="6">
        <f>G28*8</f>
        <v>16</v>
      </c>
      <c r="K28" s="6">
        <v>30</v>
      </c>
      <c r="L28" s="6">
        <f>G28*H28+I28+J28+K28</f>
        <v>200</v>
      </c>
    </row>
    <row r="29" spans="1:12">
      <c r="A29" s="10">
        <v>26</v>
      </c>
      <c r="B29" s="4" t="s">
        <v>37</v>
      </c>
      <c r="C29" s="4" t="s">
        <v>101</v>
      </c>
      <c r="D29" s="4" t="s">
        <v>107</v>
      </c>
      <c r="E29" s="4" t="s">
        <v>60</v>
      </c>
      <c r="F29" s="4" t="s">
        <v>39</v>
      </c>
      <c r="G29" s="4">
        <v>5</v>
      </c>
      <c r="H29" s="6">
        <f>VLOOKUP(E29,'[1]JAY TRADING'!$C$4:$E$53,3,FALSE)</f>
        <v>66</v>
      </c>
      <c r="I29" s="6">
        <f>G29*2</f>
        <v>10</v>
      </c>
      <c r="J29" s="6">
        <f>G29*8</f>
        <v>40</v>
      </c>
      <c r="K29" s="6">
        <v>30</v>
      </c>
      <c r="L29" s="6">
        <f>G29*H29+I29+J29+K29</f>
        <v>410</v>
      </c>
    </row>
    <row r="30" spans="1:12">
      <c r="A30" s="10">
        <v>27</v>
      </c>
      <c r="B30" s="4" t="s">
        <v>37</v>
      </c>
      <c r="C30" s="4" t="s">
        <v>100</v>
      </c>
      <c r="D30" s="4" t="s">
        <v>107</v>
      </c>
      <c r="E30" s="4" t="s">
        <v>59</v>
      </c>
      <c r="F30" s="4" t="s">
        <v>38</v>
      </c>
      <c r="G30" s="4">
        <v>3</v>
      </c>
      <c r="H30" s="6">
        <f>VLOOKUP(E30,'[1]JAY TRADING'!$C$4:$E$53,3,FALSE)</f>
        <v>77</v>
      </c>
      <c r="I30" s="6">
        <f>G30*2</f>
        <v>6</v>
      </c>
      <c r="J30" s="6">
        <f>G30*8</f>
        <v>24</v>
      </c>
      <c r="K30" s="6">
        <v>30</v>
      </c>
      <c r="L30" s="6">
        <f>G30*H30+I30+J30+K30</f>
        <v>291</v>
      </c>
    </row>
    <row r="31" spans="1:12">
      <c r="A31" s="10">
        <v>28</v>
      </c>
      <c r="B31" s="4" t="s">
        <v>3</v>
      </c>
      <c r="C31" s="4" t="s">
        <v>78</v>
      </c>
      <c r="D31" s="4" t="s">
        <v>107</v>
      </c>
      <c r="E31" s="4" t="s">
        <v>49</v>
      </c>
      <c r="F31" s="4" t="s">
        <v>5</v>
      </c>
      <c r="G31" s="4">
        <v>3</v>
      </c>
      <c r="H31" s="6">
        <f>VLOOKUP(E31,'[1]JAY TRADING'!$C$4:$E$53,3,FALSE)</f>
        <v>77</v>
      </c>
      <c r="I31" s="6">
        <f>G31*2</f>
        <v>6</v>
      </c>
      <c r="J31" s="6">
        <f>G31*8</f>
        <v>24</v>
      </c>
      <c r="K31" s="6">
        <v>30</v>
      </c>
      <c r="L31" s="6">
        <f>G31*H31+I31+J31+K31</f>
        <v>291</v>
      </c>
    </row>
    <row r="32" spans="1:12">
      <c r="A32" s="10">
        <v>29</v>
      </c>
      <c r="B32" s="4" t="s">
        <v>3</v>
      </c>
      <c r="C32" s="4" t="s">
        <v>76</v>
      </c>
      <c r="D32" s="4" t="s">
        <v>107</v>
      </c>
      <c r="E32" s="4" t="s">
        <v>48</v>
      </c>
      <c r="F32" s="4" t="s">
        <v>4</v>
      </c>
      <c r="G32" s="4">
        <v>3</v>
      </c>
      <c r="H32" s="6">
        <f>VLOOKUP(E32,'[1]JAY TRADING'!$C$4:$E$53,3,FALSE)</f>
        <v>120</v>
      </c>
      <c r="I32" s="6">
        <f>G32*2</f>
        <v>6</v>
      </c>
      <c r="J32" s="6">
        <f>G32*8</f>
        <v>24</v>
      </c>
      <c r="K32" s="6">
        <v>30</v>
      </c>
      <c r="L32" s="6">
        <f>G32*H32+I32+J32+K32</f>
        <v>420</v>
      </c>
    </row>
    <row r="33" spans="1:12">
      <c r="A33" s="10">
        <v>30</v>
      </c>
      <c r="B33" s="4" t="s">
        <v>33</v>
      </c>
      <c r="C33" s="4" t="s">
        <v>97</v>
      </c>
      <c r="D33" s="4" t="s">
        <v>107</v>
      </c>
      <c r="E33" s="4" t="s">
        <v>55</v>
      </c>
      <c r="F33" s="4" t="s">
        <v>34</v>
      </c>
      <c r="G33" s="4">
        <v>3</v>
      </c>
      <c r="H33" s="6">
        <f>VLOOKUP(E33,'[1]JAY TRADING'!$C$4:$E$53,3,FALSE)</f>
        <v>66</v>
      </c>
      <c r="I33" s="6">
        <f>G33*2</f>
        <v>6</v>
      </c>
      <c r="J33" s="6">
        <f>G33*8</f>
        <v>24</v>
      </c>
      <c r="K33" s="6">
        <v>30</v>
      </c>
      <c r="L33" s="6">
        <f>G33*H33+I33+J33+K33</f>
        <v>258</v>
      </c>
    </row>
    <row r="34" spans="1:12">
      <c r="A34" s="10">
        <v>31</v>
      </c>
      <c r="B34" s="4" t="s">
        <v>6</v>
      </c>
      <c r="C34" s="4" t="s">
        <v>79</v>
      </c>
      <c r="D34" s="4" t="s">
        <v>107</v>
      </c>
      <c r="E34" s="4" t="s">
        <v>50</v>
      </c>
      <c r="F34" s="4" t="s">
        <v>7</v>
      </c>
      <c r="G34" s="4">
        <v>1</v>
      </c>
      <c r="H34" s="6">
        <f>VLOOKUP(E34,'[1]JAY TRADING'!$C$4:$E$53,3,FALSE)</f>
        <v>66</v>
      </c>
      <c r="I34" s="6">
        <f>G34*2</f>
        <v>2</v>
      </c>
      <c r="J34" s="6">
        <f>G34*8</f>
        <v>8</v>
      </c>
      <c r="K34" s="6">
        <v>30</v>
      </c>
      <c r="L34" s="6">
        <f>G34*H34+I34+J34+K34</f>
        <v>106</v>
      </c>
    </row>
    <row r="35" spans="1:12" s="23" customFormat="1">
      <c r="A35" s="20" t="s">
        <v>109</v>
      </c>
      <c r="B35" s="20"/>
      <c r="C35" s="20"/>
      <c r="D35" s="20"/>
      <c r="E35" s="20"/>
      <c r="F35" s="20"/>
      <c r="G35" s="20"/>
      <c r="H35" s="21"/>
      <c r="I35" s="21"/>
      <c r="J35" s="21"/>
      <c r="K35" s="21"/>
      <c r="L35" s="22">
        <f>SUM(L4:L34)</f>
        <v>6410</v>
      </c>
    </row>
    <row r="36" spans="1:12" s="3" customFormat="1" ht="30" customHeight="1">
      <c r="A36" s="12" t="s">
        <v>46</v>
      </c>
      <c r="B36" s="12"/>
      <c r="C36" s="12"/>
      <c r="D36" s="12"/>
      <c r="E36" s="12"/>
      <c r="F36" s="12"/>
      <c r="G36" s="12"/>
      <c r="H36" s="13"/>
      <c r="I36" s="13"/>
      <c r="J36" s="13"/>
      <c r="K36" s="13"/>
      <c r="L36" s="13"/>
    </row>
    <row r="37" spans="1:12" s="3" customFormat="1" ht="30" customHeight="1">
      <c r="A37" s="12" t="s">
        <v>45</v>
      </c>
      <c r="B37" s="12"/>
      <c r="C37" s="12"/>
      <c r="D37" s="12"/>
      <c r="E37" s="12"/>
      <c r="F37" s="12"/>
      <c r="G37" s="12"/>
      <c r="H37" s="13"/>
      <c r="I37" s="13"/>
      <c r="J37" s="13"/>
      <c r="K37" s="13"/>
      <c r="L37" s="13"/>
    </row>
    <row r="38" spans="1:12">
      <c r="G38" s="5">
        <f>SUM(G4:G34)</f>
        <v>65</v>
      </c>
    </row>
  </sheetData>
  <sortState ref="B4:L34">
    <sortCondition ref="B4:B34"/>
    <sortCondition ref="C4:C34"/>
  </sortState>
  <mergeCells count="7">
    <mergeCell ref="A35:K35"/>
    <mergeCell ref="A36:L36"/>
    <mergeCell ref="A37:L37"/>
    <mergeCell ref="A1:E1"/>
    <mergeCell ref="F1:L1"/>
    <mergeCell ref="F2:L2"/>
    <mergeCell ref="A2:E2"/>
  </mergeCells>
  <pageMargins left="0.4" right="0.21" top="0.37" bottom="0.3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2023-12-15T11:40:58Z</cp:lastPrinted>
  <dcterms:created xsi:type="dcterms:W3CDTF">2023-12-13T05:32:15Z</dcterms:created>
  <dcterms:modified xsi:type="dcterms:W3CDTF">2023-12-15T11:40:59Z</dcterms:modified>
</cp:coreProperties>
</file>