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I5"/>
  <c r="I6"/>
  <c r="I7"/>
  <c r="I8"/>
  <c r="I9"/>
  <c r="I11"/>
  <c r="I12"/>
  <c r="I13"/>
  <c r="I14"/>
  <c r="K14" s="1"/>
  <c r="I15"/>
  <c r="I16"/>
  <c r="I17"/>
  <c r="I18"/>
  <c r="K18" s="1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H15"/>
  <c r="K15" s="1"/>
  <c r="H16"/>
  <c r="K16" s="1"/>
  <c r="H17"/>
  <c r="K17" s="1"/>
  <c r="H18"/>
  <c r="H4"/>
  <c r="K4" s="1"/>
  <c r="K19" s="1"/>
</calcChain>
</file>

<file path=xl/sharedStrings.xml><?xml version="1.0" encoding="utf-8"?>
<sst xmlns="http://schemas.openxmlformats.org/spreadsheetml/2006/main" count="109" uniqueCount="72">
  <si>
    <t>01/9/2025</t>
  </si>
  <si>
    <t>161</t>
  </si>
  <si>
    <t>08/9/2025</t>
  </si>
  <si>
    <t>168</t>
  </si>
  <si>
    <t>12/9/2025</t>
  </si>
  <si>
    <t>172</t>
  </si>
  <si>
    <t>11/9/2025</t>
  </si>
  <si>
    <t>24/9/2025</t>
  </si>
  <si>
    <t>179</t>
  </si>
  <si>
    <t>30/9/2025</t>
  </si>
  <si>
    <t>189</t>
  </si>
  <si>
    <t>188</t>
  </si>
  <si>
    <t>173</t>
  </si>
  <si>
    <t>169</t>
  </si>
  <si>
    <t>174</t>
  </si>
  <si>
    <t>15/9/2025</t>
  </si>
  <si>
    <t>175</t>
  </si>
  <si>
    <t>180</t>
  </si>
  <si>
    <t>181</t>
  </si>
  <si>
    <t>182</t>
  </si>
  <si>
    <t>25/9/2025</t>
  </si>
  <si>
    <t>183</t>
  </si>
  <si>
    <t>187</t>
  </si>
  <si>
    <t>SL</t>
  </si>
  <si>
    <t>DATE</t>
  </si>
  <si>
    <t>LR NO</t>
  </si>
  <si>
    <t>INV NO</t>
  </si>
  <si>
    <t>FROM</t>
  </si>
  <si>
    <t>TO</t>
  </si>
  <si>
    <t>CASE</t>
  </si>
  <si>
    <t>DO/08450</t>
  </si>
  <si>
    <t>DO/08707</t>
  </si>
  <si>
    <t>DO/09010</t>
  </si>
  <si>
    <t>DO/09714</t>
  </si>
  <si>
    <t>DO/10068</t>
  </si>
  <si>
    <t>DO/10076</t>
  </si>
  <si>
    <t>MA/06070</t>
  </si>
  <si>
    <t>MA/06071</t>
  </si>
  <si>
    <t>MA/06131</t>
  </si>
  <si>
    <t>MA/06232</t>
  </si>
  <si>
    <t>MA/06498</t>
  </si>
  <si>
    <t>MA/06501</t>
  </si>
  <si>
    <t>MA/06502</t>
  </si>
  <si>
    <t>MA/06569</t>
  </si>
  <si>
    <t>MA/06788</t>
  </si>
  <si>
    <t>PARADEEP</t>
  </si>
  <si>
    <t>NAYAGARH</t>
  </si>
  <si>
    <t>BALUGAON</t>
  </si>
  <si>
    <t>PURI</t>
  </si>
  <si>
    <t>KHURDA</t>
  </si>
  <si>
    <t>ASKA</t>
  </si>
  <si>
    <t>DIGAPAHANDI</t>
  </si>
  <si>
    <t>MUNIGUDA</t>
  </si>
  <si>
    <t>JEYPORE</t>
  </si>
  <si>
    <t>PHULBANI</t>
  </si>
  <si>
    <t>KABISURYANAGAR</t>
  </si>
  <si>
    <t>BHANJANAGAR</t>
  </si>
  <si>
    <t>ANGUL</t>
  </si>
  <si>
    <t>CTC</t>
  </si>
  <si>
    <t>PRODUCT</t>
  </si>
  <si>
    <t>RATE</t>
  </si>
  <si>
    <t>DD.CH</t>
  </si>
  <si>
    <t>LR CH.</t>
  </si>
  <si>
    <t>AMOUNT</t>
  </si>
  <si>
    <t>Invoice
PRAGATI LOGISTICS,SAMANTA SAHI KHUNTIA LANE,8984191006
GST :21AGHPB9356M1Z9</t>
  </si>
  <si>
    <t xml:space="preserve">TO, 
SHREE HANUMAN AGENCY
Address: H.No.412, Ward No.14   Keuta sahi  Choudhury bazar  753001,7978605766
GST No:21AZYPS2806B1ZE
</t>
  </si>
  <si>
    <t>GST to be paid by Consignor under Reverse Charge Mechanism (RCM) as per GST</t>
  </si>
  <si>
    <t>Thanking you for your business.
PRAGATI LOGISTICS</t>
  </si>
  <si>
    <t>(RUPEES THIRTEEN THOUSAND NINE HUNDRED FIFTY FOUR ONLY)</t>
  </si>
  <si>
    <t>Declaration � Kindly verify and confirm before 20/10/2025</t>
  </si>
  <si>
    <t>AYUR. OIL</t>
  </si>
  <si>
    <t>Bill Date : 30/09/2025
Bill NO : 16737
TotalAmount : 13954.00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</si>
</sst>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6</xdr:col>
      <xdr:colOff>266700</xdr:colOff>
      <xdr:row>0</xdr:row>
      <xdr:rowOff>1028699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66675"/>
          <a:ext cx="3838575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32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</v>
          </cell>
        </row>
        <row r="6">
          <cell r="C6" t="str">
            <v>ASKA</v>
          </cell>
          <cell r="D6">
            <v>29</v>
          </cell>
          <cell r="I6">
            <v>32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20</v>
          </cell>
        </row>
        <row r="7">
          <cell r="C7" t="str">
            <v>BALASORE</v>
          </cell>
          <cell r="D7">
            <v>29</v>
          </cell>
          <cell r="I7">
            <v>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J8">
            <v>48</v>
          </cell>
          <cell r="K8">
            <v>48</v>
          </cell>
          <cell r="L8">
            <v>0</v>
          </cell>
          <cell r="M8">
            <v>0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29</v>
          </cell>
          <cell r="I9">
            <v>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20</v>
          </cell>
        </row>
        <row r="10">
          <cell r="C10" t="str">
            <v>BARAMBA</v>
          </cell>
          <cell r="D10">
            <v>44</v>
          </cell>
          <cell r="I10">
            <v>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</row>
        <row r="11">
          <cell r="C11" t="str">
            <v>BEGUNIAPADA</v>
          </cell>
          <cell r="D11">
            <v>29</v>
          </cell>
          <cell r="I11">
            <v>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29</v>
          </cell>
          <cell r="I12">
            <v>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32</v>
          </cell>
          <cell r="J14">
            <v>48</v>
          </cell>
          <cell r="K14">
            <v>48</v>
          </cell>
          <cell r="L14">
            <v>43</v>
          </cell>
          <cell r="M14">
            <v>0</v>
          </cell>
          <cell r="N14">
            <v>20</v>
          </cell>
        </row>
        <row r="15">
          <cell r="C15" t="str">
            <v>BHADRAK</v>
          </cell>
          <cell r="D15">
            <v>29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20</v>
          </cell>
        </row>
        <row r="16">
          <cell r="C16" t="str">
            <v>BHUBANESWAR</v>
          </cell>
          <cell r="D16">
            <v>29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44</v>
          </cell>
          <cell r="J17">
            <v>43</v>
          </cell>
          <cell r="K17">
            <v>0</v>
          </cell>
          <cell r="L17">
            <v>0</v>
          </cell>
          <cell r="M17">
            <v>0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32</v>
          </cell>
          <cell r="J18">
            <v>48</v>
          </cell>
          <cell r="K18">
            <v>0</v>
          </cell>
          <cell r="L18">
            <v>0</v>
          </cell>
          <cell r="M18">
            <v>0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33</v>
          </cell>
          <cell r="I19">
            <v>36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32</v>
          </cell>
          <cell r="J20">
            <v>0</v>
          </cell>
          <cell r="K20">
            <v>0</v>
          </cell>
          <cell r="L20">
            <v>43</v>
          </cell>
          <cell r="M20">
            <v>0</v>
          </cell>
          <cell r="N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32</v>
          </cell>
          <cell r="J21">
            <v>48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32</v>
          </cell>
          <cell r="J22">
            <v>43</v>
          </cell>
          <cell r="K22">
            <v>55</v>
          </cell>
          <cell r="L22">
            <v>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44</v>
          </cell>
          <cell r="I23">
            <v>48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</v>
          </cell>
        </row>
        <row r="24">
          <cell r="C24" t="str">
            <v>JATNI</v>
          </cell>
          <cell r="D24">
            <v>29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20</v>
          </cell>
        </row>
        <row r="25">
          <cell r="C25" t="str">
            <v>KENDRAPARA</v>
          </cell>
          <cell r="D25">
            <v>29</v>
          </cell>
          <cell r="I25">
            <v>32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</v>
          </cell>
        </row>
        <row r="26">
          <cell r="C26" t="str">
            <v>KEONJHAR</v>
          </cell>
          <cell r="D26">
            <v>29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</v>
          </cell>
        </row>
        <row r="27">
          <cell r="C27" t="str">
            <v>KHURDA</v>
          </cell>
          <cell r="D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32</v>
          </cell>
          <cell r="J28">
            <v>43</v>
          </cell>
          <cell r="K28">
            <v>0</v>
          </cell>
          <cell r="L28">
            <v>0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32</v>
          </cell>
          <cell r="J29">
            <v>43</v>
          </cell>
          <cell r="K29">
            <v>0</v>
          </cell>
          <cell r="L29">
            <v>43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32</v>
          </cell>
          <cell r="J30">
            <v>48</v>
          </cell>
          <cell r="K30">
            <v>0</v>
          </cell>
          <cell r="L30">
            <v>0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44</v>
          </cell>
          <cell r="J31">
            <v>48</v>
          </cell>
          <cell r="K31">
            <v>0</v>
          </cell>
          <cell r="L31">
            <v>0</v>
          </cell>
          <cell r="M31">
            <v>0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29</v>
          </cell>
          <cell r="I32">
            <v>32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48</v>
          </cell>
          <cell r="J33">
            <v>0</v>
          </cell>
          <cell r="K33">
            <v>0</v>
          </cell>
          <cell r="L33">
            <v>0</v>
          </cell>
          <cell r="M33">
            <v>160</v>
          </cell>
          <cell r="N33">
            <v>20</v>
          </cell>
        </row>
        <row r="34">
          <cell r="C34" t="str">
            <v>GANJAM</v>
          </cell>
          <cell r="D34">
            <v>29</v>
          </cell>
          <cell r="I34">
            <v>32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32</v>
          </cell>
          <cell r="J35">
            <v>48</v>
          </cell>
          <cell r="K35">
            <v>0</v>
          </cell>
          <cell r="L35">
            <v>48</v>
          </cell>
          <cell r="M35">
            <v>0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29</v>
          </cell>
          <cell r="I36">
            <v>32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44</v>
          </cell>
          <cell r="J37">
            <v>48</v>
          </cell>
          <cell r="K37">
            <v>0</v>
          </cell>
          <cell r="L37">
            <v>0</v>
          </cell>
          <cell r="M37">
            <v>0</v>
          </cell>
          <cell r="N37">
            <v>20</v>
          </cell>
        </row>
        <row r="38">
          <cell r="C38" t="str">
            <v>SORODA</v>
          </cell>
          <cell r="D38">
            <v>55</v>
          </cell>
          <cell r="I38">
            <v>61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20</v>
          </cell>
        </row>
        <row r="39">
          <cell r="C39" t="str">
            <v>PANIKOILI</v>
          </cell>
          <cell r="D39">
            <v>46</v>
          </cell>
          <cell r="I39">
            <v>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55</v>
          </cell>
          <cell r="J40">
            <v>0</v>
          </cell>
          <cell r="K40">
            <v>0</v>
          </cell>
          <cell r="L40">
            <v>0</v>
          </cell>
          <cell r="M40">
            <v>149</v>
          </cell>
          <cell r="N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32</v>
          </cell>
          <cell r="J41">
            <v>0</v>
          </cell>
          <cell r="K41">
            <v>0</v>
          </cell>
          <cell r="L41">
            <v>48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32</v>
          </cell>
          <cell r="J42">
            <v>0</v>
          </cell>
          <cell r="K42">
            <v>0</v>
          </cell>
          <cell r="L42">
            <v>0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50</v>
          </cell>
          <cell r="I43">
            <v>55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73</v>
          </cell>
          <cell r="J44">
            <v>0</v>
          </cell>
          <cell r="K44">
            <v>0</v>
          </cell>
          <cell r="L44">
            <v>0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85</v>
          </cell>
          <cell r="J45">
            <v>0</v>
          </cell>
          <cell r="K45">
            <v>0</v>
          </cell>
          <cell r="L45">
            <v>0</v>
          </cell>
          <cell r="M45">
            <v>200</v>
          </cell>
          <cell r="N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73</v>
          </cell>
          <cell r="J46">
            <v>0</v>
          </cell>
          <cell r="K46">
            <v>0</v>
          </cell>
          <cell r="L46">
            <v>0</v>
          </cell>
          <cell r="M46">
            <v>182</v>
          </cell>
          <cell r="N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67</v>
          </cell>
          <cell r="J47">
            <v>0</v>
          </cell>
          <cell r="K47">
            <v>0</v>
          </cell>
          <cell r="L47">
            <v>0</v>
          </cell>
          <cell r="M47">
            <v>162</v>
          </cell>
          <cell r="N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73</v>
          </cell>
          <cell r="J48">
            <v>0</v>
          </cell>
          <cell r="K48">
            <v>0</v>
          </cell>
          <cell r="L48">
            <v>0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67</v>
          </cell>
          <cell r="J49">
            <v>0</v>
          </cell>
          <cell r="K49">
            <v>0</v>
          </cell>
          <cell r="L49">
            <v>0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73</v>
          </cell>
          <cell r="J50">
            <v>0</v>
          </cell>
          <cell r="K50">
            <v>0</v>
          </cell>
          <cell r="L50">
            <v>48</v>
          </cell>
          <cell r="M50">
            <v>0</v>
          </cell>
          <cell r="N50">
            <v>20</v>
          </cell>
        </row>
        <row r="51">
          <cell r="C51" t="str">
            <v>NAYAGARH</v>
          </cell>
          <cell r="D51">
            <v>29</v>
          </cell>
          <cell r="I51">
            <v>32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</v>
          </cell>
        </row>
        <row r="52">
          <cell r="C52" t="str">
            <v>KHARIAR ROAD</v>
          </cell>
          <cell r="D52">
            <v>66</v>
          </cell>
          <cell r="I52">
            <v>73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20</v>
          </cell>
        </row>
        <row r="53">
          <cell r="C53" t="str">
            <v>SORO</v>
          </cell>
          <cell r="D53">
            <v>35</v>
          </cell>
          <cell r="I53">
            <v>39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20</v>
          </cell>
        </row>
        <row r="54">
          <cell r="C54" t="str">
            <v>GIRISOLA</v>
          </cell>
          <cell r="D54">
            <v>29</v>
          </cell>
          <cell r="I54">
            <v>32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39</v>
          </cell>
          <cell r="I55">
            <v>43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</v>
          </cell>
        </row>
        <row r="56">
          <cell r="C56" t="str">
            <v>RAGHUNATHPUR</v>
          </cell>
          <cell r="D56">
            <v>29</v>
          </cell>
          <cell r="I56">
            <v>32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20</v>
          </cell>
        </row>
        <row r="57">
          <cell r="C57" t="str">
            <v>MUNDAMARAI</v>
          </cell>
          <cell r="D57">
            <v>29</v>
          </cell>
          <cell r="I57">
            <v>32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110</v>
          </cell>
          <cell r="J58">
            <v>0</v>
          </cell>
          <cell r="K58">
            <v>0</v>
          </cell>
          <cell r="L58">
            <v>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29</v>
          </cell>
          <cell r="I59">
            <v>32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20</v>
          </cell>
        </row>
        <row r="60">
          <cell r="C60" t="str">
            <v>PADMAPUR (GUNUPUR)</v>
          </cell>
          <cell r="I60">
            <v>105</v>
          </cell>
          <cell r="M60">
            <v>0</v>
          </cell>
          <cell r="N60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Q8" sqref="Q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42578125" bestFit="1" customWidth="1"/>
    <col min="11" max="11" width="9.42578125" bestFit="1" customWidth="1"/>
    <col min="12" max="12" width="9.5703125" bestFit="1" customWidth="1"/>
  </cols>
  <sheetData>
    <row r="1" spans="1:12" s="8" customFormat="1" ht="90" customHeight="1">
      <c r="A1" s="17"/>
      <c r="B1" s="18"/>
      <c r="C1" s="18"/>
      <c r="D1" s="18"/>
      <c r="E1" s="18"/>
      <c r="F1" s="18"/>
      <c r="G1" s="18"/>
      <c r="H1" s="11" t="s">
        <v>64</v>
      </c>
      <c r="I1" s="12"/>
      <c r="J1" s="12"/>
      <c r="K1" s="13"/>
    </row>
    <row r="2" spans="1:12" s="8" customFormat="1" ht="90" customHeight="1">
      <c r="A2" s="14" t="s">
        <v>65</v>
      </c>
      <c r="B2" s="15"/>
      <c r="C2" s="15"/>
      <c r="D2" s="15"/>
      <c r="E2" s="15"/>
      <c r="F2" s="15"/>
      <c r="G2" s="15"/>
      <c r="H2" s="19" t="s">
        <v>71</v>
      </c>
      <c r="I2" s="20"/>
      <c r="J2" s="20"/>
      <c r="K2" s="20"/>
    </row>
    <row r="3" spans="1:12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6" t="s">
        <v>60</v>
      </c>
      <c r="I3" s="6" t="s">
        <v>61</v>
      </c>
      <c r="J3" s="6" t="s">
        <v>62</v>
      </c>
      <c r="K3" s="6" t="s">
        <v>63</v>
      </c>
      <c r="L3" s="4" t="s">
        <v>59</v>
      </c>
    </row>
    <row r="4" spans="1:12">
      <c r="A4" s="2">
        <v>1</v>
      </c>
      <c r="B4" s="2" t="s">
        <v>0</v>
      </c>
      <c r="C4" s="2" t="s">
        <v>30</v>
      </c>
      <c r="D4" s="2" t="s">
        <v>1</v>
      </c>
      <c r="E4" s="2" t="s">
        <v>58</v>
      </c>
      <c r="F4" s="2" t="s">
        <v>45</v>
      </c>
      <c r="G4" s="2">
        <v>4</v>
      </c>
      <c r="H4" s="7">
        <f>VLOOKUP(F4,'[1]SHREE HANUMAN AG'!$C$5:$I$60,7,FALSE)</f>
        <v>32</v>
      </c>
      <c r="I4" s="7">
        <f>VLOOKUP(F4,'[1]SHREE HANUMAN AG'!$C$5:$O$60,13,FALSE)*G4</f>
        <v>0</v>
      </c>
      <c r="J4" s="7">
        <v>20</v>
      </c>
      <c r="K4" s="7">
        <f>G4*H4+I4+J4</f>
        <v>148</v>
      </c>
      <c r="L4" s="5" t="s">
        <v>70</v>
      </c>
    </row>
    <row r="5" spans="1:12">
      <c r="A5" s="2">
        <v>2</v>
      </c>
      <c r="B5" s="2" t="s">
        <v>2</v>
      </c>
      <c r="C5" s="2" t="s">
        <v>31</v>
      </c>
      <c r="D5" s="2" t="s">
        <v>3</v>
      </c>
      <c r="E5" s="2" t="s">
        <v>58</v>
      </c>
      <c r="F5" s="2" t="s">
        <v>46</v>
      </c>
      <c r="G5" s="2">
        <v>5</v>
      </c>
      <c r="H5" s="7">
        <f>VLOOKUP(F5,'[1]SHREE HANUMAN AG'!$C$5:$I$60,7,FALSE)</f>
        <v>32</v>
      </c>
      <c r="I5" s="7">
        <f>VLOOKUP(F5,'[1]SHREE HANUMAN AG'!$C$5:$O$60,13,FALSE)*G5</f>
        <v>0</v>
      </c>
      <c r="J5" s="7">
        <v>20</v>
      </c>
      <c r="K5" s="7">
        <f t="shared" ref="K5:K18" si="0">G5*H5+I5+J5</f>
        <v>180</v>
      </c>
      <c r="L5" s="5" t="s">
        <v>70</v>
      </c>
    </row>
    <row r="6" spans="1:12">
      <c r="A6" s="2">
        <v>3</v>
      </c>
      <c r="B6" s="2" t="s">
        <v>6</v>
      </c>
      <c r="C6" s="2" t="s">
        <v>36</v>
      </c>
      <c r="D6" s="2" t="s">
        <v>12</v>
      </c>
      <c r="E6" s="2" t="s">
        <v>58</v>
      </c>
      <c r="F6" s="2" t="s">
        <v>50</v>
      </c>
      <c r="G6" s="2">
        <v>15</v>
      </c>
      <c r="H6" s="7">
        <f>VLOOKUP(F6,'[1]SHREE HANUMAN AG'!$C$5:$I$60,7,FALSE)</f>
        <v>32</v>
      </c>
      <c r="I6" s="7">
        <f>VLOOKUP(F6,'[1]SHREE HANUMAN AG'!$C$5:$O$60,13,FALSE)*G6</f>
        <v>0</v>
      </c>
      <c r="J6" s="7">
        <v>20</v>
      </c>
      <c r="K6" s="7">
        <f t="shared" si="0"/>
        <v>500</v>
      </c>
      <c r="L6" s="5" t="s">
        <v>70</v>
      </c>
    </row>
    <row r="7" spans="1:12">
      <c r="A7" s="2">
        <v>4</v>
      </c>
      <c r="B7" s="2" t="s">
        <v>6</v>
      </c>
      <c r="C7" s="2" t="s">
        <v>37</v>
      </c>
      <c r="D7" s="2" t="s">
        <v>13</v>
      </c>
      <c r="E7" s="2" t="s">
        <v>58</v>
      </c>
      <c r="F7" s="2" t="s">
        <v>50</v>
      </c>
      <c r="G7" s="2">
        <v>20</v>
      </c>
      <c r="H7" s="7">
        <f>VLOOKUP(F7,'[1]SHREE HANUMAN AG'!$C$5:$I$60,7,FALSE)</f>
        <v>32</v>
      </c>
      <c r="I7" s="7">
        <f>VLOOKUP(F7,'[1]SHREE HANUMAN AG'!$C$5:$O$60,13,FALSE)*G7</f>
        <v>0</v>
      </c>
      <c r="J7" s="7">
        <v>20</v>
      </c>
      <c r="K7" s="7">
        <f t="shared" si="0"/>
        <v>660</v>
      </c>
      <c r="L7" s="5" t="s">
        <v>70</v>
      </c>
    </row>
    <row r="8" spans="1:12">
      <c r="A8" s="2">
        <v>5</v>
      </c>
      <c r="B8" s="2" t="s">
        <v>4</v>
      </c>
      <c r="C8" s="2" t="s">
        <v>32</v>
      </c>
      <c r="D8" s="2" t="s">
        <v>5</v>
      </c>
      <c r="E8" s="2" t="s">
        <v>58</v>
      </c>
      <c r="F8" s="2" t="s">
        <v>47</v>
      </c>
      <c r="G8" s="2">
        <v>20</v>
      </c>
      <c r="H8" s="7">
        <f>VLOOKUP(F8,'[1]SHREE HANUMAN AG'!$C$5:$I$60,7,FALSE)</f>
        <v>32</v>
      </c>
      <c r="I8" s="7">
        <f>VLOOKUP(F8,'[1]SHREE HANUMAN AG'!$C$5:$O$60,13,FALSE)*G8</f>
        <v>0</v>
      </c>
      <c r="J8" s="7">
        <v>20</v>
      </c>
      <c r="K8" s="7">
        <f t="shared" si="0"/>
        <v>660</v>
      </c>
      <c r="L8" s="5" t="s">
        <v>70</v>
      </c>
    </row>
    <row r="9" spans="1:12">
      <c r="A9" s="2">
        <v>6</v>
      </c>
      <c r="B9" s="2" t="s">
        <v>4</v>
      </c>
      <c r="C9" s="2" t="s">
        <v>38</v>
      </c>
      <c r="D9" s="2" t="s">
        <v>14</v>
      </c>
      <c r="E9" s="2" t="s">
        <v>58</v>
      </c>
      <c r="F9" s="2" t="s">
        <v>51</v>
      </c>
      <c r="G9" s="2">
        <v>10</v>
      </c>
      <c r="H9" s="7">
        <f>VLOOKUP(F9,'[1]SHREE HANUMAN AG'!$C$5:$I$60,7,FALSE)</f>
        <v>32</v>
      </c>
      <c r="I9" s="7">
        <f>VLOOKUP(F9,'[1]SHREE HANUMAN AG'!$C$5:$O$60,13,FALSE)*G9</f>
        <v>200</v>
      </c>
      <c r="J9" s="7">
        <v>20</v>
      </c>
      <c r="K9" s="7">
        <f t="shared" si="0"/>
        <v>540</v>
      </c>
      <c r="L9" s="5" t="s">
        <v>70</v>
      </c>
    </row>
    <row r="10" spans="1:12">
      <c r="A10" s="2">
        <v>7</v>
      </c>
      <c r="B10" s="2" t="s">
        <v>15</v>
      </c>
      <c r="C10" s="2" t="s">
        <v>39</v>
      </c>
      <c r="D10" s="2" t="s">
        <v>16</v>
      </c>
      <c r="E10" s="2" t="s">
        <v>58</v>
      </c>
      <c r="F10" s="2" t="s">
        <v>52</v>
      </c>
      <c r="G10" s="2">
        <v>17</v>
      </c>
      <c r="H10" s="7">
        <f>VLOOKUP(F10,'[1]SHREE HANUMAN AG'!$C$5:$I$60,7,FALSE)</f>
        <v>67</v>
      </c>
      <c r="I10" s="7">
        <v>1000</v>
      </c>
      <c r="J10" s="7">
        <v>20</v>
      </c>
      <c r="K10" s="7">
        <f t="shared" si="0"/>
        <v>2159</v>
      </c>
      <c r="L10" s="5" t="s">
        <v>70</v>
      </c>
    </row>
    <row r="11" spans="1:12">
      <c r="A11" s="2">
        <v>8</v>
      </c>
      <c r="B11" s="2" t="s">
        <v>7</v>
      </c>
      <c r="C11" s="2" t="s">
        <v>33</v>
      </c>
      <c r="D11" s="2" t="s">
        <v>8</v>
      </c>
      <c r="E11" s="2" t="s">
        <v>58</v>
      </c>
      <c r="F11" s="2" t="s">
        <v>48</v>
      </c>
      <c r="G11" s="2">
        <v>28</v>
      </c>
      <c r="H11" s="7">
        <f>VLOOKUP(F11,'[1]SHREE HANUMAN AG'!$C$5:$I$60,7,FALSE)</f>
        <v>32</v>
      </c>
      <c r="I11" s="7">
        <f>VLOOKUP(F11,'[1]SHREE HANUMAN AG'!$C$5:$O$60,13,FALSE)*G11</f>
        <v>0</v>
      </c>
      <c r="J11" s="7">
        <v>20</v>
      </c>
      <c r="K11" s="7">
        <f t="shared" si="0"/>
        <v>916</v>
      </c>
      <c r="L11" s="5" t="s">
        <v>70</v>
      </c>
    </row>
    <row r="12" spans="1:12">
      <c r="A12" s="2">
        <v>9</v>
      </c>
      <c r="B12" s="2" t="s">
        <v>7</v>
      </c>
      <c r="C12" s="2" t="s">
        <v>40</v>
      </c>
      <c r="D12" s="2" t="s">
        <v>17</v>
      </c>
      <c r="E12" s="2" t="s">
        <v>58</v>
      </c>
      <c r="F12" s="2" t="s">
        <v>53</v>
      </c>
      <c r="G12" s="2">
        <v>26</v>
      </c>
      <c r="H12" s="7">
        <f>VLOOKUP(F12,'[1]SHREE HANUMAN AG'!$C$5:$I$60,7,FALSE)</f>
        <v>73</v>
      </c>
      <c r="I12" s="7">
        <f>VLOOKUP(F12,'[1]SHREE HANUMAN AG'!$C$5:$O$60,13,FALSE)*G12</f>
        <v>0</v>
      </c>
      <c r="J12" s="7">
        <v>20</v>
      </c>
      <c r="K12" s="7">
        <f t="shared" si="0"/>
        <v>1918</v>
      </c>
      <c r="L12" s="5" t="s">
        <v>70</v>
      </c>
    </row>
    <row r="13" spans="1:12">
      <c r="A13" s="2">
        <v>10</v>
      </c>
      <c r="B13" s="2" t="s">
        <v>7</v>
      </c>
      <c r="C13" s="2" t="s">
        <v>41</v>
      </c>
      <c r="D13" s="2" t="s">
        <v>18</v>
      </c>
      <c r="E13" s="2" t="s">
        <v>58</v>
      </c>
      <c r="F13" s="2" t="s">
        <v>54</v>
      </c>
      <c r="G13" s="2">
        <v>13</v>
      </c>
      <c r="H13" s="7">
        <f>VLOOKUP(F13,'[1]SHREE HANUMAN AG'!$C$5:$I$60,7,FALSE)</f>
        <v>55</v>
      </c>
      <c r="I13" s="7">
        <f>VLOOKUP(F13,'[1]SHREE HANUMAN AG'!$C$5:$O$60,13,FALSE)*G13</f>
        <v>0</v>
      </c>
      <c r="J13" s="7">
        <v>20</v>
      </c>
      <c r="K13" s="7">
        <f t="shared" si="0"/>
        <v>735</v>
      </c>
      <c r="L13" s="5" t="s">
        <v>70</v>
      </c>
    </row>
    <row r="14" spans="1:12">
      <c r="A14" s="2">
        <v>11</v>
      </c>
      <c r="B14" s="2" t="s">
        <v>7</v>
      </c>
      <c r="C14" s="2" t="s">
        <v>42</v>
      </c>
      <c r="D14" s="2" t="s">
        <v>19</v>
      </c>
      <c r="E14" s="2" t="s">
        <v>58</v>
      </c>
      <c r="F14" s="2" t="s">
        <v>55</v>
      </c>
      <c r="G14" s="2">
        <v>42</v>
      </c>
      <c r="H14" s="7">
        <f>VLOOKUP(F14,'[1]SHREE HANUMAN AG'!$C$5:$I$60,7,FALSE)</f>
        <v>32</v>
      </c>
      <c r="I14" s="7">
        <f>VLOOKUP(F14,'[1]SHREE HANUMAN AG'!$C$5:$O$60,13,FALSE)*G14</f>
        <v>1050</v>
      </c>
      <c r="J14" s="7">
        <v>20</v>
      </c>
      <c r="K14" s="7">
        <f t="shared" si="0"/>
        <v>2414</v>
      </c>
      <c r="L14" s="5" t="s">
        <v>70</v>
      </c>
    </row>
    <row r="15" spans="1:12">
      <c r="A15" s="2">
        <v>12</v>
      </c>
      <c r="B15" s="2" t="s">
        <v>20</v>
      </c>
      <c r="C15" s="2" t="s">
        <v>43</v>
      </c>
      <c r="D15" s="2" t="s">
        <v>21</v>
      </c>
      <c r="E15" s="2" t="s">
        <v>58</v>
      </c>
      <c r="F15" s="2" t="s">
        <v>56</v>
      </c>
      <c r="G15" s="2">
        <v>30</v>
      </c>
      <c r="H15" s="7">
        <f>VLOOKUP(F15,'[1]SHREE HANUMAN AG'!$C$5:$I$60,7,FALSE)</f>
        <v>32</v>
      </c>
      <c r="I15" s="7">
        <f>VLOOKUP(F15,'[1]SHREE HANUMAN AG'!$C$5:$O$60,13,FALSE)*G15</f>
        <v>900</v>
      </c>
      <c r="J15" s="7">
        <v>20</v>
      </c>
      <c r="K15" s="7">
        <f t="shared" si="0"/>
        <v>1880</v>
      </c>
      <c r="L15" s="5" t="s">
        <v>70</v>
      </c>
    </row>
    <row r="16" spans="1:12">
      <c r="A16" s="2">
        <v>13</v>
      </c>
      <c r="B16" s="2" t="s">
        <v>9</v>
      </c>
      <c r="C16" s="2" t="s">
        <v>34</v>
      </c>
      <c r="D16" s="2" t="s">
        <v>10</v>
      </c>
      <c r="E16" s="2" t="s">
        <v>58</v>
      </c>
      <c r="F16" s="2" t="s">
        <v>46</v>
      </c>
      <c r="G16" s="2">
        <v>5</v>
      </c>
      <c r="H16" s="7">
        <f>VLOOKUP(F16,'[1]SHREE HANUMAN AG'!$C$5:$I$60,7,FALSE)</f>
        <v>32</v>
      </c>
      <c r="I16" s="7">
        <f>VLOOKUP(F16,'[1]SHREE HANUMAN AG'!$C$5:$O$60,13,FALSE)*G16</f>
        <v>0</v>
      </c>
      <c r="J16" s="7">
        <v>20</v>
      </c>
      <c r="K16" s="7">
        <f t="shared" si="0"/>
        <v>180</v>
      </c>
      <c r="L16" s="5" t="s">
        <v>70</v>
      </c>
    </row>
    <row r="17" spans="1:12">
      <c r="A17" s="2">
        <v>14</v>
      </c>
      <c r="B17" s="2" t="s">
        <v>9</v>
      </c>
      <c r="C17" s="2" t="s">
        <v>35</v>
      </c>
      <c r="D17" s="2" t="s">
        <v>11</v>
      </c>
      <c r="E17" s="2" t="s">
        <v>58</v>
      </c>
      <c r="F17" s="2" t="s">
        <v>49</v>
      </c>
      <c r="G17" s="2">
        <v>17</v>
      </c>
      <c r="H17" s="7">
        <f>VLOOKUP(F17,'[1]SHREE HANUMAN AG'!$C$5:$I$60,7,FALSE)</f>
        <v>32</v>
      </c>
      <c r="I17" s="7">
        <f>VLOOKUP(F17,'[1]SHREE HANUMAN AG'!$C$5:$O$60,13,FALSE)*G17</f>
        <v>0</v>
      </c>
      <c r="J17" s="7">
        <v>20</v>
      </c>
      <c r="K17" s="7">
        <f t="shared" si="0"/>
        <v>564</v>
      </c>
      <c r="L17" s="5" t="s">
        <v>70</v>
      </c>
    </row>
    <row r="18" spans="1:12">
      <c r="A18" s="2">
        <v>15</v>
      </c>
      <c r="B18" s="2" t="s">
        <v>9</v>
      </c>
      <c r="C18" s="2" t="s">
        <v>44</v>
      </c>
      <c r="D18" s="2" t="s">
        <v>22</v>
      </c>
      <c r="E18" s="2" t="s">
        <v>58</v>
      </c>
      <c r="F18" s="2" t="s">
        <v>57</v>
      </c>
      <c r="G18" s="2">
        <v>15</v>
      </c>
      <c r="H18" s="7">
        <f>VLOOKUP(F18,'[1]SHREE HANUMAN AG'!$C$5:$I$60,7,FALSE)</f>
        <v>32</v>
      </c>
      <c r="I18" s="7">
        <f>VLOOKUP(F18,'[1]SHREE HANUMAN AG'!$C$5:$O$60,13,FALSE)*G18</f>
        <v>0</v>
      </c>
      <c r="J18" s="7">
        <v>20</v>
      </c>
      <c r="K18" s="7">
        <f t="shared" si="0"/>
        <v>500</v>
      </c>
      <c r="L18" s="5" t="s">
        <v>70</v>
      </c>
    </row>
    <row r="19" spans="1:12" s="8" customFormat="1">
      <c r="A19" s="21" t="s">
        <v>68</v>
      </c>
      <c r="B19" s="22"/>
      <c r="C19" s="22"/>
      <c r="D19" s="22"/>
      <c r="E19" s="22"/>
      <c r="F19" s="22"/>
      <c r="G19" s="22"/>
      <c r="H19" s="22"/>
      <c r="I19" s="22"/>
      <c r="J19" s="23"/>
      <c r="K19" s="9">
        <f>ROUND(SUM(K4:K18),0)</f>
        <v>13954</v>
      </c>
    </row>
    <row r="20" spans="1:12" s="8" customFormat="1" ht="15" customHeight="1">
      <c r="A20" s="11" t="s">
        <v>66</v>
      </c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2" s="8" customFormat="1" ht="15" customHeight="1">
      <c r="A21" s="11" t="s">
        <v>69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</row>
    <row r="22" spans="1:12" s="8" customFormat="1" ht="30" customHeight="1">
      <c r="A22" s="14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6"/>
    </row>
    <row r="23" spans="1:12">
      <c r="G23" s="10">
        <f>SUM(G4:G18)</f>
        <v>267</v>
      </c>
    </row>
  </sheetData>
  <sortState ref="B2:G16">
    <sortCondition ref="B1"/>
  </sortState>
  <mergeCells count="8">
    <mergeCell ref="A21:K21"/>
    <mergeCell ref="A22:K22"/>
    <mergeCell ref="A1:G1"/>
    <mergeCell ref="H1:K1"/>
    <mergeCell ref="A2:G2"/>
    <mergeCell ref="H2:K2"/>
    <mergeCell ref="A19:J19"/>
    <mergeCell ref="A20:K20"/>
  </mergeCells>
  <conditionalFormatting sqref="C1:C2">
    <cfRule type="duplicateValues" dxfId="5" priority="4"/>
    <cfRule type="duplicateValues" dxfId="4" priority="5"/>
    <cfRule type="duplicateValues" dxfId="3" priority="6"/>
  </conditionalFormatting>
  <conditionalFormatting sqref="C19:C22">
    <cfRule type="duplicateValues" dxfId="2" priority="1"/>
    <cfRule type="duplicateValues" dxfId="1" priority="2"/>
    <cfRule type="duplicateValues" dxfId="0" priority="3"/>
  </conditionalFormatting>
  <pageMargins left="0.26" right="0.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2025-10-16T06:20:20Z</cp:lastPrinted>
  <dcterms:created xsi:type="dcterms:W3CDTF">2025-10-14T06:39:23Z</dcterms:created>
  <dcterms:modified xsi:type="dcterms:W3CDTF">2025-10-16T06:20:21Z</dcterms:modified>
</cp:coreProperties>
</file>