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K13"/>
  <c r="J13"/>
  <c r="I13"/>
  <c r="M13" s="1"/>
  <c r="K12"/>
  <c r="J12"/>
  <c r="I12"/>
  <c r="M12" s="1"/>
  <c r="K11"/>
  <c r="J11"/>
  <c r="I11"/>
  <c r="K10"/>
  <c r="J10"/>
  <c r="I10"/>
  <c r="M10" s="1"/>
  <c r="K9"/>
  <c r="J9"/>
  <c r="I9"/>
  <c r="K8"/>
  <c r="J8"/>
  <c r="I8"/>
  <c r="M8" s="1"/>
  <c r="K7"/>
  <c r="J7"/>
  <c r="I7"/>
  <c r="K6"/>
  <c r="J6"/>
  <c r="I6"/>
  <c r="M6" s="1"/>
  <c r="K5"/>
  <c r="J5"/>
  <c r="I5"/>
  <c r="K4"/>
  <c r="J4"/>
  <c r="I4"/>
  <c r="M4" l="1"/>
  <c r="M5"/>
  <c r="M7"/>
  <c r="M9"/>
  <c r="M11"/>
  <c r="M14" l="1"/>
</calcChain>
</file>

<file path=xl/sharedStrings.xml><?xml version="1.0" encoding="utf-8"?>
<sst xmlns="http://schemas.openxmlformats.org/spreadsheetml/2006/main" count="69" uniqueCount="52">
  <si>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</si>
  <si>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</si>
  <si>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</si>
  <si>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</si>
  <si>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</si>
  <si>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</si>
  <si>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</si>
  <si>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</si>
  <si>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</si>
  <si>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BHUBANESWAR</t>
  </si>
  <si>
    <t>CTC</t>
  </si>
  <si>
    <t>HML</t>
  </si>
  <si>
    <t>SL.</t>
  </si>
  <si>
    <t>LR NO.</t>
  </si>
  <si>
    <t>INV. NO.</t>
  </si>
  <si>
    <t>DD.CH.</t>
  </si>
  <si>
    <t>AMT.</t>
  </si>
  <si>
    <t>KAYALPADA</t>
  </si>
  <si>
    <t>125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</si>
  <si>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</si>
  <si>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JUNE, 2025. 
GST to be paid by Consignor under Reverse Charge Mechanism(RCM) as per GST.</t>
  </si>
  <si>
    <t>05/5/2025</t>
  </si>
  <si>
    <t>PL/JA/02319</t>
  </si>
  <si>
    <t>052</t>
  </si>
  <si>
    <t>PL/JA/02320</t>
  </si>
  <si>
    <t>0051</t>
  </si>
  <si>
    <t>PATRAPARA</t>
  </si>
  <si>
    <t>PL/JA/02321</t>
  </si>
  <si>
    <t>047</t>
  </si>
  <si>
    <t>KRISHNA NANDAPUR</t>
  </si>
  <si>
    <t>08/5/2025</t>
  </si>
  <si>
    <t>PL/JA/02730</t>
  </si>
  <si>
    <t>57</t>
  </si>
  <si>
    <t>14/5/2025</t>
  </si>
  <si>
    <t>PL/JA/03123</t>
  </si>
  <si>
    <t>071</t>
  </si>
  <si>
    <t>16/5/2025</t>
  </si>
  <si>
    <t>PL/JA/03177</t>
  </si>
  <si>
    <t>17/5/2025</t>
  </si>
  <si>
    <t>PL/JA/03386</t>
  </si>
  <si>
    <t>0081</t>
  </si>
  <si>
    <t>NANDOL</t>
  </si>
  <si>
    <t>27/5/2025</t>
  </si>
  <si>
    <t>PL/JA/03913</t>
  </si>
  <si>
    <t>28/5/2025</t>
  </si>
  <si>
    <t>PL/JA/04082</t>
  </si>
  <si>
    <t>KHUNTUNI</t>
  </si>
  <si>
    <t>30/5/2025</t>
  </si>
  <si>
    <t>PL/JA/04458</t>
  </si>
  <si>
    <t>107</t>
  </si>
  <si>
    <t>(RUPEES FOUR THOUSAND FOUR HUNDRED EIGHT ONLY)</t>
  </si>
  <si>
    <t xml:space="preserve">Bill Date: 31/05/2025
Bill NO : 6760
Total Amount: 4408.00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</si>
</sst>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371474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98157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3">
          <cell r="C3" t="str">
            <v>DESTINATION</v>
          </cell>
          <cell r="D3" t="str">
            <v>PRV / RATE / KG.</v>
          </cell>
          <cell r="E3" t="str">
            <v>NEW RATE / KG.</v>
          </cell>
        </row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S2" sqref="S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7109375" style="1" customWidth="1"/>
    <col min="9" max="9" width="6.7109375" style="2" customWidth="1"/>
    <col min="10" max="10" width="6.5703125" style="2" customWidth="1"/>
    <col min="11" max="11" width="7.5703125" style="2" customWidth="1"/>
    <col min="12" max="12" width="7.28515625" style="2" customWidth="1"/>
    <col min="13" max="13" width="8.7109375" style="2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4" t="s">
        <v>0</v>
      </c>
      <c r="K1" s="15"/>
      <c r="L1" s="15"/>
      <c r="M1" s="15"/>
    </row>
    <row r="2" spans="1:13" ht="78" customHeight="1">
      <c r="A2" s="19" t="s">
        <v>19</v>
      </c>
      <c r="B2" s="20"/>
      <c r="C2" s="20"/>
      <c r="D2" s="20"/>
      <c r="E2" s="20"/>
      <c r="F2" s="20"/>
      <c r="G2" s="20"/>
      <c r="H2" s="20"/>
      <c r="I2" s="21"/>
      <c r="J2" s="14" t="s">
        <v>51</v>
      </c>
      <c r="K2" s="15"/>
      <c r="L2" s="15"/>
      <c r="M2" s="15"/>
    </row>
    <row r="3" spans="1:13" s="3" customFormat="1">
      <c r="A3" s="4" t="s">
        <v>12</v>
      </c>
      <c r="B3" s="4" t="s">
        <v>2</v>
      </c>
      <c r="C3" s="4" t="s">
        <v>13</v>
      </c>
      <c r="D3" s="4" t="s">
        <v>14</v>
      </c>
      <c r="E3" s="4" t="s">
        <v>3</v>
      </c>
      <c r="F3" s="4" t="s">
        <v>8</v>
      </c>
      <c r="G3" s="4" t="s">
        <v>4</v>
      </c>
      <c r="H3" s="4" t="s">
        <v>5</v>
      </c>
      <c r="I3" s="5" t="s">
        <v>6</v>
      </c>
      <c r="J3" s="5" t="s">
        <v>11</v>
      </c>
      <c r="K3" s="5" t="s">
        <v>15</v>
      </c>
      <c r="L3" s="5" t="s">
        <v>7</v>
      </c>
      <c r="M3" s="5" t="s">
        <v>16</v>
      </c>
    </row>
    <row r="4" spans="1:13" s="3" customFormat="1">
      <c r="A4" s="6">
        <v>1</v>
      </c>
      <c r="B4" s="7" t="s">
        <v>21</v>
      </c>
      <c r="C4" s="7" t="s">
        <v>22</v>
      </c>
      <c r="D4" s="7" t="s">
        <v>23</v>
      </c>
      <c r="E4" s="8" t="s">
        <v>10</v>
      </c>
      <c r="F4" s="7" t="s">
        <v>9</v>
      </c>
      <c r="G4" s="7">
        <v>6</v>
      </c>
      <c r="H4" s="7">
        <v>120</v>
      </c>
      <c r="I4" s="9">
        <f>VLOOKUP(F4,'[1]TARA PAINTS'!$C$3:$E$164,3,FALSE)</f>
        <v>3.16</v>
      </c>
      <c r="J4" s="9">
        <f>G4*2</f>
        <v>12</v>
      </c>
      <c r="K4" s="9">
        <f>G4*8</f>
        <v>48</v>
      </c>
      <c r="L4" s="9">
        <v>25</v>
      </c>
      <c r="M4" s="9">
        <f>H4*I4+J4+K4+L4</f>
        <v>464.20000000000005</v>
      </c>
    </row>
    <row r="5" spans="1:13" s="3" customFormat="1">
      <c r="A5" s="6">
        <v>2</v>
      </c>
      <c r="B5" s="7" t="s">
        <v>21</v>
      </c>
      <c r="C5" s="7" t="s">
        <v>24</v>
      </c>
      <c r="D5" s="7" t="s">
        <v>25</v>
      </c>
      <c r="E5" s="8" t="s">
        <v>10</v>
      </c>
      <c r="F5" s="8" t="s">
        <v>26</v>
      </c>
      <c r="G5" s="7">
        <v>12</v>
      </c>
      <c r="H5" s="7">
        <v>68</v>
      </c>
      <c r="I5" s="9">
        <f>VLOOKUP(F5,'[1]TARA PAINTS'!$C$3:$E$164,3,FALSE)</f>
        <v>3.65</v>
      </c>
      <c r="J5" s="9">
        <f>G5*2</f>
        <v>24</v>
      </c>
      <c r="K5" s="9">
        <f>G5*8</f>
        <v>96</v>
      </c>
      <c r="L5" s="9">
        <v>25</v>
      </c>
      <c r="M5" s="9">
        <f>H5*I5+J5+K5+L5</f>
        <v>393.2</v>
      </c>
    </row>
    <row r="6" spans="1:13" s="32" customFormat="1" ht="30">
      <c r="A6" s="27">
        <v>3</v>
      </c>
      <c r="B6" s="28" t="s">
        <v>21</v>
      </c>
      <c r="C6" s="28" t="s">
        <v>27</v>
      </c>
      <c r="D6" s="28" t="s">
        <v>28</v>
      </c>
      <c r="E6" s="29" t="s">
        <v>10</v>
      </c>
      <c r="F6" s="30" t="s">
        <v>29</v>
      </c>
      <c r="G6" s="28">
        <v>20</v>
      </c>
      <c r="H6" s="28">
        <v>196</v>
      </c>
      <c r="I6" s="31">
        <f>VLOOKUP(F6,'[1]TARA PAINTS'!$C$3:$E$164,3,FALSE)</f>
        <v>3.65</v>
      </c>
      <c r="J6" s="31">
        <f>G6*2</f>
        <v>40</v>
      </c>
      <c r="K6" s="31">
        <f>G6*8</f>
        <v>160</v>
      </c>
      <c r="L6" s="31">
        <v>25</v>
      </c>
      <c r="M6" s="31">
        <f>H6*I6+J6+K6+L6</f>
        <v>940.4</v>
      </c>
    </row>
    <row r="7" spans="1:13" s="3" customFormat="1">
      <c r="A7" s="6">
        <v>4</v>
      </c>
      <c r="B7" s="7" t="s">
        <v>30</v>
      </c>
      <c r="C7" s="7" t="s">
        <v>31</v>
      </c>
      <c r="D7" s="7" t="s">
        <v>32</v>
      </c>
      <c r="E7" s="8" t="s">
        <v>10</v>
      </c>
      <c r="F7" s="8" t="s">
        <v>17</v>
      </c>
      <c r="G7" s="7">
        <v>6</v>
      </c>
      <c r="H7" s="7">
        <v>35</v>
      </c>
      <c r="I7" s="9">
        <f>VLOOKUP(F7,'[1]TARA PAINTS'!$C$3:$E$164,3,FALSE)</f>
        <v>3.16</v>
      </c>
      <c r="J7" s="9">
        <f>G7*2</f>
        <v>12</v>
      </c>
      <c r="K7" s="9">
        <f>G7*8</f>
        <v>48</v>
      </c>
      <c r="L7" s="9">
        <v>25</v>
      </c>
      <c r="M7" s="9">
        <f>50*I7+J7+K7+L7</f>
        <v>243</v>
      </c>
    </row>
    <row r="8" spans="1:13" s="3" customFormat="1">
      <c r="A8" s="6">
        <v>5</v>
      </c>
      <c r="B8" s="7" t="s">
        <v>33</v>
      </c>
      <c r="C8" s="7" t="s">
        <v>34</v>
      </c>
      <c r="D8" s="7" t="s">
        <v>35</v>
      </c>
      <c r="E8" s="8" t="s">
        <v>10</v>
      </c>
      <c r="F8" s="7" t="s">
        <v>9</v>
      </c>
      <c r="G8" s="7">
        <v>8</v>
      </c>
      <c r="H8" s="7">
        <v>146</v>
      </c>
      <c r="I8" s="9">
        <f>VLOOKUP(F8,'[1]TARA PAINTS'!$C$3:$E$164,3,FALSE)</f>
        <v>3.16</v>
      </c>
      <c r="J8" s="9">
        <f>G8*2</f>
        <v>16</v>
      </c>
      <c r="K8" s="9">
        <f>G8*8</f>
        <v>64</v>
      </c>
      <c r="L8" s="9">
        <v>25</v>
      </c>
      <c r="M8" s="9">
        <f>H8*I8+J8+K8+L8</f>
        <v>566.36</v>
      </c>
    </row>
    <row r="9" spans="1:13" s="3" customFormat="1">
      <c r="A9" s="6">
        <v>6</v>
      </c>
      <c r="B9" s="7" t="s">
        <v>36</v>
      </c>
      <c r="C9" s="7" t="s">
        <v>37</v>
      </c>
      <c r="D9" s="7" t="s">
        <v>18</v>
      </c>
      <c r="E9" s="8" t="s">
        <v>10</v>
      </c>
      <c r="F9" s="7" t="s">
        <v>9</v>
      </c>
      <c r="G9" s="7">
        <v>8</v>
      </c>
      <c r="H9" s="7">
        <v>160</v>
      </c>
      <c r="I9" s="9">
        <f>VLOOKUP(F9,'[1]TARA PAINTS'!$C$3:$E$164,3,FALSE)</f>
        <v>3.16</v>
      </c>
      <c r="J9" s="9">
        <f>G9*2</f>
        <v>16</v>
      </c>
      <c r="K9" s="9">
        <f>G9*8</f>
        <v>64</v>
      </c>
      <c r="L9" s="9">
        <v>25</v>
      </c>
      <c r="M9" s="9">
        <f>H9*I9+J9+K9+L9</f>
        <v>610.6</v>
      </c>
    </row>
    <row r="10" spans="1:13" s="3" customFormat="1">
      <c r="A10" s="6">
        <v>7</v>
      </c>
      <c r="B10" s="7" t="s">
        <v>38</v>
      </c>
      <c r="C10" s="7" t="s">
        <v>39</v>
      </c>
      <c r="D10" s="7" t="s">
        <v>40</v>
      </c>
      <c r="E10" s="8" t="s">
        <v>10</v>
      </c>
      <c r="F10" s="8" t="s">
        <v>41</v>
      </c>
      <c r="G10" s="7">
        <v>4</v>
      </c>
      <c r="H10" s="7">
        <v>80</v>
      </c>
      <c r="I10" s="9">
        <f>VLOOKUP(F10,'[1]TARA PAINTS'!$C$3:$E$164,3,FALSE)</f>
        <v>3.16</v>
      </c>
      <c r="J10" s="9">
        <f>G10*2</f>
        <v>8</v>
      </c>
      <c r="K10" s="9">
        <f>G10*8</f>
        <v>32</v>
      </c>
      <c r="L10" s="9">
        <v>25</v>
      </c>
      <c r="M10" s="9">
        <f>H10*I10+J10+K10+L10</f>
        <v>317.8</v>
      </c>
    </row>
    <row r="11" spans="1:13" s="3" customFormat="1">
      <c r="A11" s="6">
        <v>8</v>
      </c>
      <c r="B11" s="7" t="s">
        <v>42</v>
      </c>
      <c r="C11" s="7" t="s">
        <v>43</v>
      </c>
      <c r="D11" s="7" t="s">
        <v>18</v>
      </c>
      <c r="E11" s="8" t="s">
        <v>10</v>
      </c>
      <c r="F11" s="7" t="s">
        <v>9</v>
      </c>
      <c r="G11" s="7">
        <v>6</v>
      </c>
      <c r="H11" s="7">
        <v>30</v>
      </c>
      <c r="I11" s="9">
        <f>VLOOKUP(F11,'[1]TARA PAINTS'!$C$3:$E$164,3,FALSE)</f>
        <v>3.16</v>
      </c>
      <c r="J11" s="9">
        <f>G11*2</f>
        <v>12</v>
      </c>
      <c r="K11" s="9">
        <f>G11*8</f>
        <v>48</v>
      </c>
      <c r="L11" s="9">
        <v>25</v>
      </c>
      <c r="M11" s="9">
        <f>50*I11+J11+K11+L11</f>
        <v>243</v>
      </c>
    </row>
    <row r="12" spans="1:13" s="3" customFormat="1">
      <c r="A12" s="6">
        <v>9</v>
      </c>
      <c r="B12" s="7" t="s">
        <v>44</v>
      </c>
      <c r="C12" s="7" t="s">
        <v>45</v>
      </c>
      <c r="D12" s="7" t="s">
        <v>18</v>
      </c>
      <c r="E12" s="8" t="s">
        <v>10</v>
      </c>
      <c r="F12" s="8" t="s">
        <v>46</v>
      </c>
      <c r="G12" s="7">
        <v>10</v>
      </c>
      <c r="H12" s="7">
        <v>36</v>
      </c>
      <c r="I12" s="9">
        <f>VLOOKUP(F12,'[1]TARA PAINTS'!$C$3:$E$164,3,FALSE)</f>
        <v>3.16</v>
      </c>
      <c r="J12" s="9">
        <f>G12*2</f>
        <v>20</v>
      </c>
      <c r="K12" s="9">
        <f>G12*8</f>
        <v>80</v>
      </c>
      <c r="L12" s="9">
        <v>25</v>
      </c>
      <c r="M12" s="9">
        <f>50*I12+J12+K12+L12</f>
        <v>283</v>
      </c>
    </row>
    <row r="13" spans="1:13" s="3" customFormat="1">
      <c r="A13" s="6">
        <v>10</v>
      </c>
      <c r="B13" s="7" t="s">
        <v>47</v>
      </c>
      <c r="C13" s="7" t="s">
        <v>48</v>
      </c>
      <c r="D13" s="7" t="s">
        <v>49</v>
      </c>
      <c r="E13" s="8" t="s">
        <v>10</v>
      </c>
      <c r="F13" s="7" t="s">
        <v>9</v>
      </c>
      <c r="G13" s="7">
        <v>5</v>
      </c>
      <c r="H13" s="7">
        <v>86</v>
      </c>
      <c r="I13" s="9">
        <f>VLOOKUP(F13,'[1]TARA PAINTS'!$C$3:$E$164,3,FALSE)</f>
        <v>3.16</v>
      </c>
      <c r="J13" s="9">
        <f>G13*2</f>
        <v>10</v>
      </c>
      <c r="K13" s="9">
        <f>G13*8</f>
        <v>40</v>
      </c>
      <c r="L13" s="9">
        <v>25</v>
      </c>
      <c r="M13" s="9">
        <f>H13*I13+J13+K13+L13</f>
        <v>346.76</v>
      </c>
    </row>
    <row r="14" spans="1:13" s="3" customFormat="1">
      <c r="A14" s="22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5">
        <f>ROUND(SUM(M4:M13),0)</f>
        <v>4408</v>
      </c>
    </row>
    <row r="15" spans="1:13" s="3" customFormat="1">
      <c r="A15" s="26"/>
      <c r="B15"/>
      <c r="C15"/>
      <c r="D15"/>
      <c r="E15"/>
      <c r="F15"/>
      <c r="G15" s="10">
        <f>SUM(G4:G13)</f>
        <v>85</v>
      </c>
      <c r="H15" s="10">
        <f>SUM(H4:H13)</f>
        <v>957</v>
      </c>
      <c r="I15" s="11"/>
      <c r="J15" s="11"/>
      <c r="K15" s="11"/>
      <c r="L15" s="11"/>
      <c r="M15" s="11"/>
    </row>
    <row r="16" spans="1:13" s="3" customFormat="1" ht="30" customHeight="1">
      <c r="A16" s="12" t="s">
        <v>20</v>
      </c>
      <c r="B16" s="12"/>
      <c r="C16" s="12"/>
      <c r="D16" s="12"/>
      <c r="E16" s="12"/>
      <c r="F16" s="12"/>
      <c r="G16" s="12"/>
      <c r="H16" s="12"/>
      <c r="I16" s="13"/>
      <c r="J16" s="13"/>
      <c r="K16" s="13"/>
      <c r="L16" s="13"/>
      <c r="M16" s="13"/>
    </row>
    <row r="17" spans="1:13" s="3" customFormat="1" ht="30" customHeight="1">
      <c r="A17" s="12" t="s">
        <v>1</v>
      </c>
      <c r="B17" s="12"/>
      <c r="C17" s="12"/>
      <c r="D17" s="12"/>
      <c r="E17" s="12"/>
      <c r="F17" s="12"/>
      <c r="G17" s="12"/>
      <c r="H17" s="12"/>
      <c r="I17" s="13"/>
      <c r="J17" s="13"/>
      <c r="K17" s="13"/>
      <c r="L17" s="13"/>
      <c r="M17" s="13"/>
    </row>
  </sheetData>
  <mergeCells count="7">
    <mergeCell ref="A16:M16"/>
    <mergeCell ref="A17:M17"/>
    <mergeCell ref="J1:M1"/>
    <mergeCell ref="J2:M2"/>
    <mergeCell ref="A1:I1"/>
    <mergeCell ref="A2:I2"/>
    <mergeCell ref="A14:L14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2025-05-07T14:55:48Z</cp:lastPrinted>
  <dcterms:created xsi:type="dcterms:W3CDTF">2025-04-08T07:27:23Z</dcterms:created>
  <dcterms:modified xsi:type="dcterms:W3CDTF">2025-06-09T07:22:47Z</dcterms:modified>
</cp:coreProperties>
</file>