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4" i="1"/>
  <c r="J2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4"/>
</calcChain>
</file>

<file path=xl/sharedStrings.xml><?xml version="1.0" encoding="utf-8"?>
<sst xmlns="http://schemas.openxmlformats.org/spreadsheetml/2006/main" count="116" uniqueCount="68">
  <si>
    <t>INVOICE
ATC LOGISTICS,,8984191006
GST No:21CHVPB1842D2ZQ</t>
  </si>
  <si>
    <t>22/1/2025</t>
  </si>
  <si>
    <t>05791</t>
  </si>
  <si>
    <t>05789</t>
  </si>
  <si>
    <t>03/1/2025</t>
  </si>
  <si>
    <t>5638</t>
  </si>
  <si>
    <t>5629</t>
  </si>
  <si>
    <t>5632</t>
  </si>
  <si>
    <t>18/1/2025</t>
  </si>
  <si>
    <t>5732</t>
  </si>
  <si>
    <t>5633</t>
  </si>
  <si>
    <t>15/1/2025</t>
  </si>
  <si>
    <t>139</t>
  </si>
  <si>
    <t>11/1/2025</t>
  </si>
  <si>
    <t>5677</t>
  </si>
  <si>
    <t>04/1/2025</t>
  </si>
  <si>
    <t>2017</t>
  </si>
  <si>
    <t>5525</t>
  </si>
  <si>
    <t>5517</t>
  </si>
  <si>
    <t>5520</t>
  </si>
  <si>
    <t>31/1/2025</t>
  </si>
  <si>
    <t>5947</t>
  </si>
  <si>
    <t>5940</t>
  </si>
  <si>
    <t>5960</t>
  </si>
  <si>
    <t>5703</t>
  </si>
  <si>
    <t>01/1/2025</t>
  </si>
  <si>
    <t>5441</t>
  </si>
  <si>
    <t>5527</t>
  </si>
  <si>
    <t>30/1/2025</t>
  </si>
  <si>
    <t>2207</t>
  </si>
  <si>
    <t>Thanking you for your business.
ATC LOGISTICS</t>
  </si>
  <si>
    <t>Kindly, verify &amp; confirm within 7 days, else GST will be filed by 20th FEB, 2025. 
GST to be paid by Consignor under Reverse Charge Mechanism(RCM) as per GST.</t>
  </si>
  <si>
    <t>BARIPADA</t>
  </si>
  <si>
    <t>SUNDERGARH</t>
  </si>
  <si>
    <t>CTC</t>
  </si>
  <si>
    <t>CH/06927</t>
  </si>
  <si>
    <t>CH/06928</t>
  </si>
  <si>
    <t>CH/06554</t>
  </si>
  <si>
    <t>CH/06553</t>
  </si>
  <si>
    <t>CH/06552</t>
  </si>
  <si>
    <t>CH/06834</t>
  </si>
  <si>
    <t>CH/06555</t>
  </si>
  <si>
    <t>CH/06776</t>
  </si>
  <si>
    <t>CH/06714</t>
  </si>
  <si>
    <t>CH/06595</t>
  </si>
  <si>
    <t>CH/06539</t>
  </si>
  <si>
    <t>CH/06540</t>
  </si>
  <si>
    <t>CH/06538</t>
  </si>
  <si>
    <t>CH/07115</t>
  </si>
  <si>
    <t>CH/07116</t>
  </si>
  <si>
    <t>CH/07120</t>
  </si>
  <si>
    <t>CH/06747</t>
  </si>
  <si>
    <t>CH/06448</t>
  </si>
  <si>
    <t>CH/06537</t>
  </si>
  <si>
    <t>CH/07086</t>
  </si>
  <si>
    <t xml:space="preserve">CAPITAL AGENCIES
Address: MADHUPATNA,9337228023
GST No:21AAOPA1367L1ZU
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</si>
  <si>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</si>
  <si>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</si>
  <si>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</si>
  <si>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</si>
  <si>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</si>
  <si>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</si>
  <si>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</si>
  <si>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</si>
  <si>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</si>
  <si>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</si>
  <si>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(RUPEES SEVEN THOUSAND TWO HUNDRED SIXTY TWO ONLY)</t>
  </si>
  <si>
    <t xml:space="preserve">Bill Date:31/01/2025
Bill NO : 4490
Total Amount:7262.00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</si>
</sst>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245745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0"/>
          <a:ext cx="347472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DECEMBER/CAPITAL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4830</v>
          </cell>
          <cell r="G4">
            <v>24</v>
          </cell>
          <cell r="H4">
            <v>40.25</v>
          </cell>
        </row>
        <row r="5">
          <cell r="E5" t="str">
            <v>BARIPADA</v>
          </cell>
          <cell r="F5" t="str">
            <v>4852</v>
          </cell>
          <cell r="G5">
            <v>10</v>
          </cell>
          <cell r="H5">
            <v>40.25</v>
          </cell>
        </row>
        <row r="6">
          <cell r="E6" t="str">
            <v>BARIPADA</v>
          </cell>
          <cell r="F6" t="str">
            <v>4848</v>
          </cell>
          <cell r="G6">
            <v>22</v>
          </cell>
          <cell r="H6">
            <v>40.25</v>
          </cell>
        </row>
        <row r="7">
          <cell r="E7" t="str">
            <v>BARIPADA</v>
          </cell>
          <cell r="F7" t="str">
            <v>4910</v>
          </cell>
          <cell r="G7">
            <v>5</v>
          </cell>
          <cell r="H7">
            <v>40.25</v>
          </cell>
        </row>
        <row r="8">
          <cell r="E8" t="str">
            <v>BARIPADA</v>
          </cell>
          <cell r="F8" t="str">
            <v>4863</v>
          </cell>
          <cell r="G8">
            <v>17</v>
          </cell>
          <cell r="H8">
            <v>40.25</v>
          </cell>
        </row>
        <row r="9">
          <cell r="E9" t="str">
            <v>BARIPADA</v>
          </cell>
          <cell r="F9" t="str">
            <v>4911</v>
          </cell>
          <cell r="G9">
            <v>4</v>
          </cell>
          <cell r="H9">
            <v>40.25</v>
          </cell>
        </row>
        <row r="10">
          <cell r="E10" t="str">
            <v>BARIPADA</v>
          </cell>
          <cell r="F10" t="str">
            <v>5011</v>
          </cell>
          <cell r="G10">
            <v>24</v>
          </cell>
          <cell r="H10">
            <v>40.25</v>
          </cell>
        </row>
        <row r="11">
          <cell r="E11" t="str">
            <v>BARIPADA</v>
          </cell>
          <cell r="F11" t="str">
            <v>4831</v>
          </cell>
          <cell r="G11">
            <v>3</v>
          </cell>
          <cell r="H11">
            <v>40.25</v>
          </cell>
        </row>
        <row r="12">
          <cell r="E12" t="str">
            <v>BARIPADA</v>
          </cell>
          <cell r="F12" t="str">
            <v>05218</v>
          </cell>
          <cell r="G12">
            <v>10</v>
          </cell>
          <cell r="H12">
            <v>40.25</v>
          </cell>
        </row>
        <row r="13">
          <cell r="E13" t="str">
            <v>BARIPADA</v>
          </cell>
          <cell r="F13" t="str">
            <v>5236</v>
          </cell>
          <cell r="G13">
            <v>6</v>
          </cell>
          <cell r="H13">
            <v>40.25</v>
          </cell>
        </row>
        <row r="14">
          <cell r="E14" t="str">
            <v>BARIPADA</v>
          </cell>
          <cell r="F14" t="str">
            <v>5243</v>
          </cell>
          <cell r="G14">
            <v>2</v>
          </cell>
          <cell r="H14">
            <v>40.25</v>
          </cell>
        </row>
        <row r="15">
          <cell r="E15" t="str">
            <v>BARIPADA</v>
          </cell>
          <cell r="F15" t="str">
            <v>5245</v>
          </cell>
          <cell r="G15">
            <v>9</v>
          </cell>
          <cell r="H15">
            <v>40.25</v>
          </cell>
        </row>
        <row r="16">
          <cell r="E16" t="str">
            <v>BARIPADA</v>
          </cell>
          <cell r="F16" t="str">
            <v>5246</v>
          </cell>
          <cell r="G16">
            <v>9</v>
          </cell>
          <cell r="H16">
            <v>40.25</v>
          </cell>
        </row>
        <row r="17">
          <cell r="E17" t="str">
            <v>BARIPADA</v>
          </cell>
          <cell r="F17" t="str">
            <v>5299</v>
          </cell>
          <cell r="G17">
            <v>15</v>
          </cell>
          <cell r="H17">
            <v>40.25</v>
          </cell>
        </row>
        <row r="18">
          <cell r="E18" t="str">
            <v>SUNDERGARH</v>
          </cell>
          <cell r="F18" t="str">
            <v>5354</v>
          </cell>
          <cell r="G18">
            <v>14</v>
          </cell>
          <cell r="H18">
            <v>69</v>
          </cell>
        </row>
        <row r="19">
          <cell r="E19" t="str">
            <v>BARIPADA</v>
          </cell>
          <cell r="F19" t="str">
            <v>5411</v>
          </cell>
          <cell r="G19">
            <v>15</v>
          </cell>
          <cell r="H19">
            <v>40.25</v>
          </cell>
        </row>
        <row r="20">
          <cell r="E20" t="str">
            <v>BARIPADA</v>
          </cell>
          <cell r="F20" t="str">
            <v>5436</v>
          </cell>
          <cell r="G20">
            <v>6</v>
          </cell>
          <cell r="H20">
            <v>40.25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N3" sqref="N3"/>
    </sheetView>
  </sheetViews>
  <sheetFormatPr defaultRowHeight="15"/>
  <cols>
    <col min="1" max="1" width="3" style="1" bestFit="1" customWidth="1"/>
    <col min="2" max="2" width="9.7109375" style="1" bestFit="1" customWidth="1"/>
    <col min="3" max="3" width="10" style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7" style="2" customWidth="1"/>
    <col min="9" max="9" width="6.710937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60.75" customHeight="1">
      <c r="A2" s="15" t="s">
        <v>55</v>
      </c>
      <c r="B2" s="16"/>
      <c r="C2" s="16"/>
      <c r="D2" s="16"/>
      <c r="E2" s="16"/>
      <c r="F2" s="16"/>
      <c r="G2" s="17"/>
      <c r="H2" s="18" t="s">
        <v>67</v>
      </c>
      <c r="I2" s="18"/>
      <c r="J2" s="18"/>
    </row>
    <row r="3" spans="1:10" s="3" customFormat="1">
      <c r="A3" s="5" t="s">
        <v>56</v>
      </c>
      <c r="B3" s="5" t="s">
        <v>57</v>
      </c>
      <c r="C3" s="5" t="s">
        <v>58</v>
      </c>
      <c r="D3" s="5" t="s">
        <v>59</v>
      </c>
      <c r="E3" s="5" t="s">
        <v>60</v>
      </c>
      <c r="F3" s="5" t="s">
        <v>61</v>
      </c>
      <c r="G3" s="5" t="s">
        <v>62</v>
      </c>
      <c r="H3" s="6" t="s">
        <v>63</v>
      </c>
      <c r="I3" s="6" t="s">
        <v>64</v>
      </c>
      <c r="J3" s="6" t="s">
        <v>65</v>
      </c>
    </row>
    <row r="4" spans="1:10">
      <c r="A4" s="4">
        <v>1</v>
      </c>
      <c r="B4" s="4" t="s">
        <v>25</v>
      </c>
      <c r="C4" s="4" t="s">
        <v>52</v>
      </c>
      <c r="D4" s="8" t="s">
        <v>34</v>
      </c>
      <c r="E4" s="4" t="s">
        <v>33</v>
      </c>
      <c r="F4" s="4" t="s">
        <v>26</v>
      </c>
      <c r="G4" s="4">
        <v>3</v>
      </c>
      <c r="H4" s="7">
        <f>VLOOKUP(E4,[1]Invoice!$E$4:$H$20,4,FALSE)</f>
        <v>69</v>
      </c>
      <c r="I4" s="7">
        <v>25</v>
      </c>
      <c r="J4" s="7">
        <f>G4*H4+I4</f>
        <v>232</v>
      </c>
    </row>
    <row r="5" spans="1:10">
      <c r="A5" s="4">
        <v>2</v>
      </c>
      <c r="B5" s="4" t="s">
        <v>4</v>
      </c>
      <c r="C5" s="4" t="s">
        <v>37</v>
      </c>
      <c r="D5" s="8" t="s">
        <v>34</v>
      </c>
      <c r="E5" s="4" t="s">
        <v>32</v>
      </c>
      <c r="F5" s="4" t="s">
        <v>5</v>
      </c>
      <c r="G5" s="4">
        <v>4</v>
      </c>
      <c r="H5" s="7">
        <f>VLOOKUP(E5,[1]Invoice!$E$4:$H$20,4,FALSE)</f>
        <v>40.25</v>
      </c>
      <c r="I5" s="7">
        <v>25</v>
      </c>
      <c r="J5" s="7">
        <f t="shared" ref="J5:J23" si="0">G5*H5+I5</f>
        <v>186</v>
      </c>
    </row>
    <row r="6" spans="1:10">
      <c r="A6" s="4">
        <v>3</v>
      </c>
      <c r="B6" s="4" t="s">
        <v>4</v>
      </c>
      <c r="C6" s="4" t="s">
        <v>38</v>
      </c>
      <c r="D6" s="8" t="s">
        <v>34</v>
      </c>
      <c r="E6" s="4" t="s">
        <v>32</v>
      </c>
      <c r="F6" s="4" t="s">
        <v>6</v>
      </c>
      <c r="G6" s="4">
        <v>24</v>
      </c>
      <c r="H6" s="7">
        <f>VLOOKUP(E6,[1]Invoice!$E$4:$H$20,4,FALSE)</f>
        <v>40.25</v>
      </c>
      <c r="I6" s="7">
        <v>25</v>
      </c>
      <c r="J6" s="7">
        <f t="shared" si="0"/>
        <v>991</v>
      </c>
    </row>
    <row r="7" spans="1:10">
      <c r="A7" s="4">
        <v>4</v>
      </c>
      <c r="B7" s="4" t="s">
        <v>4</v>
      </c>
      <c r="C7" s="4" t="s">
        <v>39</v>
      </c>
      <c r="D7" s="8" t="s">
        <v>34</v>
      </c>
      <c r="E7" s="4" t="s">
        <v>32</v>
      </c>
      <c r="F7" s="4" t="s">
        <v>7</v>
      </c>
      <c r="G7" s="4">
        <v>9</v>
      </c>
      <c r="H7" s="7">
        <f>VLOOKUP(E7,[1]Invoice!$E$4:$H$20,4,FALSE)</f>
        <v>40.25</v>
      </c>
      <c r="I7" s="7">
        <v>25</v>
      </c>
      <c r="J7" s="7">
        <f t="shared" si="0"/>
        <v>387.25</v>
      </c>
    </row>
    <row r="8" spans="1:10">
      <c r="A8" s="4">
        <v>5</v>
      </c>
      <c r="B8" s="4" t="s">
        <v>4</v>
      </c>
      <c r="C8" s="4" t="s">
        <v>41</v>
      </c>
      <c r="D8" s="8" t="s">
        <v>34</v>
      </c>
      <c r="E8" s="4" t="s">
        <v>32</v>
      </c>
      <c r="F8" s="4" t="s">
        <v>10</v>
      </c>
      <c r="G8" s="4">
        <v>13</v>
      </c>
      <c r="H8" s="7">
        <f>VLOOKUP(E8,[1]Invoice!$E$4:$H$20,4,FALSE)</f>
        <v>40.25</v>
      </c>
      <c r="I8" s="7">
        <v>25</v>
      </c>
      <c r="J8" s="7">
        <f t="shared" si="0"/>
        <v>548.25</v>
      </c>
    </row>
    <row r="9" spans="1:10">
      <c r="A9" s="4">
        <v>6</v>
      </c>
      <c r="B9" s="4" t="s">
        <v>4</v>
      </c>
      <c r="C9" s="4" t="s">
        <v>45</v>
      </c>
      <c r="D9" s="8" t="s">
        <v>34</v>
      </c>
      <c r="E9" s="4" t="s">
        <v>32</v>
      </c>
      <c r="F9" s="4" t="s">
        <v>18</v>
      </c>
      <c r="G9" s="4">
        <v>5</v>
      </c>
      <c r="H9" s="7">
        <f>VLOOKUP(E9,[1]Invoice!$E$4:$H$20,4,FALSE)</f>
        <v>40.25</v>
      </c>
      <c r="I9" s="7">
        <v>25</v>
      </c>
      <c r="J9" s="7">
        <f t="shared" si="0"/>
        <v>226.25</v>
      </c>
    </row>
    <row r="10" spans="1:10">
      <c r="A10" s="4">
        <v>7</v>
      </c>
      <c r="B10" s="4" t="s">
        <v>4</v>
      </c>
      <c r="C10" s="4" t="s">
        <v>46</v>
      </c>
      <c r="D10" s="8" t="s">
        <v>34</v>
      </c>
      <c r="E10" s="4" t="s">
        <v>32</v>
      </c>
      <c r="F10" s="4" t="s">
        <v>17</v>
      </c>
      <c r="G10" s="4">
        <v>2</v>
      </c>
      <c r="H10" s="7">
        <f>VLOOKUP(E10,[1]Invoice!$E$4:$H$20,4,FALSE)</f>
        <v>40.25</v>
      </c>
      <c r="I10" s="7">
        <v>25</v>
      </c>
      <c r="J10" s="7">
        <f t="shared" si="0"/>
        <v>105.5</v>
      </c>
    </row>
    <row r="11" spans="1:10">
      <c r="A11" s="4">
        <v>8</v>
      </c>
      <c r="B11" s="4" t="s">
        <v>4</v>
      </c>
      <c r="C11" s="4" t="s">
        <v>47</v>
      </c>
      <c r="D11" s="8" t="s">
        <v>34</v>
      </c>
      <c r="E11" s="4" t="s">
        <v>32</v>
      </c>
      <c r="F11" s="4" t="s">
        <v>19</v>
      </c>
      <c r="G11" s="4">
        <v>14</v>
      </c>
      <c r="H11" s="7">
        <f>VLOOKUP(E11,[1]Invoice!$E$4:$H$20,4,FALSE)</f>
        <v>40.25</v>
      </c>
      <c r="I11" s="7">
        <v>25</v>
      </c>
      <c r="J11" s="7">
        <f t="shared" si="0"/>
        <v>588.5</v>
      </c>
    </row>
    <row r="12" spans="1:10">
      <c r="A12" s="4">
        <v>9</v>
      </c>
      <c r="B12" s="4" t="s">
        <v>4</v>
      </c>
      <c r="C12" s="4" t="s">
        <v>53</v>
      </c>
      <c r="D12" s="8" t="s">
        <v>34</v>
      </c>
      <c r="E12" s="4" t="s">
        <v>32</v>
      </c>
      <c r="F12" s="4" t="s">
        <v>27</v>
      </c>
      <c r="G12" s="4">
        <v>1</v>
      </c>
      <c r="H12" s="7">
        <f>VLOOKUP(E12,[1]Invoice!$E$4:$H$20,4,FALSE)</f>
        <v>40.25</v>
      </c>
      <c r="I12" s="7">
        <v>25</v>
      </c>
      <c r="J12" s="7">
        <f t="shared" si="0"/>
        <v>65.25</v>
      </c>
    </row>
    <row r="13" spans="1:10">
      <c r="A13" s="4">
        <v>10</v>
      </c>
      <c r="B13" s="4" t="s">
        <v>15</v>
      </c>
      <c r="C13" s="4" t="s">
        <v>44</v>
      </c>
      <c r="D13" s="8" t="s">
        <v>34</v>
      </c>
      <c r="E13" s="4" t="s">
        <v>33</v>
      </c>
      <c r="F13" s="4" t="s">
        <v>16</v>
      </c>
      <c r="G13" s="4">
        <v>1</v>
      </c>
      <c r="H13" s="7">
        <f>VLOOKUP(E13,[1]Invoice!$E$4:$H$20,4,FALSE)</f>
        <v>69</v>
      </c>
      <c r="I13" s="7">
        <v>25</v>
      </c>
      <c r="J13" s="7">
        <f t="shared" si="0"/>
        <v>94</v>
      </c>
    </row>
    <row r="14" spans="1:10">
      <c r="A14" s="4">
        <v>11</v>
      </c>
      <c r="B14" s="4" t="s">
        <v>13</v>
      </c>
      <c r="C14" s="4" t="s">
        <v>43</v>
      </c>
      <c r="D14" s="8" t="s">
        <v>34</v>
      </c>
      <c r="E14" s="4" t="s">
        <v>32</v>
      </c>
      <c r="F14" s="4" t="s">
        <v>14</v>
      </c>
      <c r="G14" s="4">
        <v>6</v>
      </c>
      <c r="H14" s="7">
        <f>VLOOKUP(E14,[1]Invoice!$E$4:$H$20,4,FALSE)</f>
        <v>40.25</v>
      </c>
      <c r="I14" s="7">
        <v>25</v>
      </c>
      <c r="J14" s="7">
        <f t="shared" si="0"/>
        <v>266.5</v>
      </c>
    </row>
    <row r="15" spans="1:10">
      <c r="A15" s="4">
        <v>12</v>
      </c>
      <c r="B15" s="4" t="s">
        <v>11</v>
      </c>
      <c r="C15" s="4" t="s">
        <v>42</v>
      </c>
      <c r="D15" s="8" t="s">
        <v>34</v>
      </c>
      <c r="E15" s="4" t="s">
        <v>32</v>
      </c>
      <c r="F15" s="4" t="s">
        <v>12</v>
      </c>
      <c r="G15" s="4">
        <v>4</v>
      </c>
      <c r="H15" s="7">
        <f>VLOOKUP(E15,[1]Invoice!$E$4:$H$20,4,FALSE)</f>
        <v>40.25</v>
      </c>
      <c r="I15" s="7">
        <v>25</v>
      </c>
      <c r="J15" s="7">
        <f t="shared" si="0"/>
        <v>186</v>
      </c>
    </row>
    <row r="16" spans="1:10">
      <c r="A16" s="4">
        <v>13</v>
      </c>
      <c r="B16" s="4" t="s">
        <v>11</v>
      </c>
      <c r="C16" s="4" t="s">
        <v>51</v>
      </c>
      <c r="D16" s="8" t="s">
        <v>34</v>
      </c>
      <c r="E16" s="4" t="s">
        <v>32</v>
      </c>
      <c r="F16" s="4" t="s">
        <v>24</v>
      </c>
      <c r="G16" s="4">
        <v>3</v>
      </c>
      <c r="H16" s="7">
        <f>VLOOKUP(E16,[1]Invoice!$E$4:$H$20,4,FALSE)</f>
        <v>40.25</v>
      </c>
      <c r="I16" s="7">
        <v>25</v>
      </c>
      <c r="J16" s="7">
        <f t="shared" si="0"/>
        <v>145.75</v>
      </c>
    </row>
    <row r="17" spans="1:10">
      <c r="A17" s="4">
        <v>14</v>
      </c>
      <c r="B17" s="4" t="s">
        <v>8</v>
      </c>
      <c r="C17" s="4" t="s">
        <v>40</v>
      </c>
      <c r="D17" s="8" t="s">
        <v>34</v>
      </c>
      <c r="E17" s="4" t="s">
        <v>32</v>
      </c>
      <c r="F17" s="4" t="s">
        <v>9</v>
      </c>
      <c r="G17" s="4">
        <v>9</v>
      </c>
      <c r="H17" s="7">
        <f>VLOOKUP(E17,[1]Invoice!$E$4:$H$20,4,FALSE)</f>
        <v>40.25</v>
      </c>
      <c r="I17" s="7">
        <v>25</v>
      </c>
      <c r="J17" s="7">
        <f t="shared" si="0"/>
        <v>387.25</v>
      </c>
    </row>
    <row r="18" spans="1:10">
      <c r="A18" s="4">
        <v>15</v>
      </c>
      <c r="B18" s="4" t="s">
        <v>1</v>
      </c>
      <c r="C18" s="4" t="s">
        <v>35</v>
      </c>
      <c r="D18" s="8" t="s">
        <v>34</v>
      </c>
      <c r="E18" s="4" t="s">
        <v>32</v>
      </c>
      <c r="F18" s="4" t="s">
        <v>2</v>
      </c>
      <c r="G18" s="4">
        <v>5</v>
      </c>
      <c r="H18" s="7">
        <f>VLOOKUP(E18,[1]Invoice!$E$4:$H$20,4,FALSE)</f>
        <v>40.25</v>
      </c>
      <c r="I18" s="7">
        <v>25</v>
      </c>
      <c r="J18" s="7">
        <f t="shared" si="0"/>
        <v>226.25</v>
      </c>
    </row>
    <row r="19" spans="1:10">
      <c r="A19" s="4">
        <v>16</v>
      </c>
      <c r="B19" s="4" t="s">
        <v>1</v>
      </c>
      <c r="C19" s="4" t="s">
        <v>36</v>
      </c>
      <c r="D19" s="8" t="s">
        <v>34</v>
      </c>
      <c r="E19" s="4" t="s">
        <v>32</v>
      </c>
      <c r="F19" s="4" t="s">
        <v>3</v>
      </c>
      <c r="G19" s="4">
        <v>13</v>
      </c>
      <c r="H19" s="7">
        <f>VLOOKUP(E19,[1]Invoice!$E$4:$H$20,4,FALSE)</f>
        <v>40.25</v>
      </c>
      <c r="I19" s="7">
        <v>25</v>
      </c>
      <c r="J19" s="7">
        <f t="shared" si="0"/>
        <v>548.25</v>
      </c>
    </row>
    <row r="20" spans="1:10">
      <c r="A20" s="4">
        <v>17</v>
      </c>
      <c r="B20" s="4" t="s">
        <v>28</v>
      </c>
      <c r="C20" s="4" t="s">
        <v>54</v>
      </c>
      <c r="D20" s="8" t="s">
        <v>34</v>
      </c>
      <c r="E20" s="4" t="s">
        <v>33</v>
      </c>
      <c r="F20" s="4" t="s">
        <v>29</v>
      </c>
      <c r="G20" s="4">
        <v>3</v>
      </c>
      <c r="H20" s="7">
        <f>VLOOKUP(E20,[1]Invoice!$E$4:$H$20,4,FALSE)</f>
        <v>69</v>
      </c>
      <c r="I20" s="7">
        <v>25</v>
      </c>
      <c r="J20" s="7">
        <f t="shared" si="0"/>
        <v>232</v>
      </c>
    </row>
    <row r="21" spans="1:10">
      <c r="A21" s="4">
        <v>18</v>
      </c>
      <c r="B21" s="4" t="s">
        <v>20</v>
      </c>
      <c r="C21" s="4" t="s">
        <v>48</v>
      </c>
      <c r="D21" s="8" t="s">
        <v>34</v>
      </c>
      <c r="E21" s="4" t="s">
        <v>32</v>
      </c>
      <c r="F21" s="4" t="s">
        <v>23</v>
      </c>
      <c r="G21" s="4">
        <v>10</v>
      </c>
      <c r="H21" s="7">
        <f>VLOOKUP(E21,[1]Invoice!$E$4:$H$20,4,FALSE)</f>
        <v>40.25</v>
      </c>
      <c r="I21" s="7">
        <v>25</v>
      </c>
      <c r="J21" s="7">
        <f t="shared" si="0"/>
        <v>427.5</v>
      </c>
    </row>
    <row r="22" spans="1:10">
      <c r="A22" s="4">
        <v>19</v>
      </c>
      <c r="B22" s="4" t="s">
        <v>20</v>
      </c>
      <c r="C22" s="4" t="s">
        <v>49</v>
      </c>
      <c r="D22" s="8" t="s">
        <v>34</v>
      </c>
      <c r="E22" s="4" t="s">
        <v>32</v>
      </c>
      <c r="F22" s="4" t="s">
        <v>22</v>
      </c>
      <c r="G22" s="4">
        <v>5</v>
      </c>
      <c r="H22" s="7">
        <f>VLOOKUP(E22,[1]Invoice!$E$4:$H$20,4,FALSE)</f>
        <v>40.25</v>
      </c>
      <c r="I22" s="7">
        <v>25</v>
      </c>
      <c r="J22" s="7">
        <f t="shared" si="0"/>
        <v>226.25</v>
      </c>
    </row>
    <row r="23" spans="1:10">
      <c r="A23" s="4">
        <v>20</v>
      </c>
      <c r="B23" s="4" t="s">
        <v>20</v>
      </c>
      <c r="C23" s="4" t="s">
        <v>50</v>
      </c>
      <c r="D23" s="8" t="s">
        <v>34</v>
      </c>
      <c r="E23" s="4" t="s">
        <v>32</v>
      </c>
      <c r="F23" s="4" t="s">
        <v>21</v>
      </c>
      <c r="G23" s="4">
        <v>29</v>
      </c>
      <c r="H23" s="7">
        <f>VLOOKUP(E23,[1]Invoice!$E$4:$H$20,4,FALSE)</f>
        <v>40.25</v>
      </c>
      <c r="I23" s="7">
        <v>25</v>
      </c>
      <c r="J23" s="7">
        <f>G23*H23+I23</f>
        <v>1192.25</v>
      </c>
    </row>
    <row r="24" spans="1:10" s="3" customFormat="1">
      <c r="A24" s="9" t="s">
        <v>66</v>
      </c>
      <c r="B24" s="10"/>
      <c r="C24" s="10"/>
      <c r="D24" s="10"/>
      <c r="E24" s="10"/>
      <c r="F24" s="10"/>
      <c r="G24" s="10"/>
      <c r="H24" s="11"/>
      <c r="I24" s="12"/>
      <c r="J24" s="6">
        <f>ROUND(SUM(J4:J23),0)</f>
        <v>7262</v>
      </c>
    </row>
    <row r="25" spans="1:10" s="3" customFormat="1" ht="30" customHeight="1">
      <c r="A25" s="13" t="s">
        <v>31</v>
      </c>
      <c r="B25" s="13"/>
      <c r="C25" s="13"/>
      <c r="D25" s="13"/>
      <c r="E25" s="13"/>
      <c r="F25" s="13"/>
      <c r="G25" s="13"/>
      <c r="H25" s="14"/>
      <c r="I25" s="14"/>
      <c r="J25" s="14"/>
    </row>
    <row r="26" spans="1:10" s="3" customFormat="1" ht="30" customHeight="1">
      <c r="A26" s="13" t="s">
        <v>30</v>
      </c>
      <c r="B26" s="13"/>
      <c r="C26" s="13"/>
      <c r="D26" s="13"/>
      <c r="E26" s="13"/>
      <c r="F26" s="13"/>
      <c r="G26" s="13"/>
      <c r="H26" s="14"/>
      <c r="I26" s="14"/>
      <c r="J26" s="14"/>
    </row>
  </sheetData>
  <sortState ref="B4:J23">
    <sortCondition ref="B4"/>
  </sortState>
  <mergeCells count="7">
    <mergeCell ref="A24:I24"/>
    <mergeCell ref="A25:J25"/>
    <mergeCell ref="A26:J26"/>
    <mergeCell ref="A1:G1"/>
    <mergeCell ref="A2:G2"/>
    <mergeCell ref="H1:J1"/>
    <mergeCell ref="H2:J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2025-02-08T03:32:22Z</cp:lastPrinted>
  <dcterms:created xsi:type="dcterms:W3CDTF">2025-02-06T05:33:58Z</dcterms:created>
  <dcterms:modified xsi:type="dcterms:W3CDTF">2025-02-08T03:32:26Z</dcterms:modified>
</cp:coreProperties>
</file>