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570" windowWidth="20730" windowHeight="8640"/>
  </bookViews>
  <sheets>
    <sheet name="Consignment" sheetId="1" r:id="rId1"/>
  </sheets>
  <externalReferences>
    <externalReference r:id="rId2"/>
  </externalReferences>
  <definedNames>
    <definedName name="_xlnm._FilterDatabase" localSheetId="0" hidden="1">Consignment!$J$2:$J$49</definedName>
    <definedName name="_xlnm.Print_Titles" localSheetId="0">Consignment!$3:$5</definedName>
  </definedNames>
  <calcPr calcId="144525"/>
</workbook>
</file>

<file path=xl/calcChain.xml><?xml version="1.0" encoding="utf-8"?>
<calcChain xmlns="http://schemas.openxmlformats.org/spreadsheetml/2006/main">
  <c r="G47" i="1" l="1"/>
  <c r="H45" i="1"/>
  <c r="H44" i="1"/>
  <c r="K44" i="1" s="1"/>
  <c r="H43" i="1"/>
  <c r="K43" i="1" s="1"/>
  <c r="H42" i="1"/>
  <c r="J42" i="1" s="1"/>
  <c r="H41" i="1"/>
  <c r="K41" i="1" s="1"/>
  <c r="H40" i="1"/>
  <c r="K40" i="1" s="1"/>
  <c r="H39" i="1"/>
  <c r="K39" i="1" s="1"/>
  <c r="H38" i="1"/>
  <c r="H37" i="1"/>
  <c r="K37" i="1" s="1"/>
  <c r="H36" i="1"/>
  <c r="K36" i="1" s="1"/>
  <c r="H35" i="1"/>
  <c r="K35" i="1" s="1"/>
  <c r="H34" i="1"/>
  <c r="K34" i="1" s="1"/>
  <c r="H33" i="1"/>
  <c r="K33" i="1" s="1"/>
  <c r="H32" i="1"/>
  <c r="K32" i="1" s="1"/>
  <c r="H31" i="1"/>
  <c r="K31" i="1" s="1"/>
  <c r="H30" i="1"/>
  <c r="J30" i="1" s="1"/>
  <c r="H29" i="1"/>
  <c r="H28" i="1"/>
  <c r="K28" i="1" s="1"/>
  <c r="H27" i="1"/>
  <c r="K27" i="1" s="1"/>
  <c r="H26" i="1"/>
  <c r="K26" i="1" s="1"/>
  <c r="H25" i="1"/>
  <c r="K25" i="1" s="1"/>
  <c r="H24" i="1"/>
  <c r="K24" i="1" s="1"/>
  <c r="H23" i="1"/>
  <c r="J23" i="1" s="1"/>
  <c r="H22" i="1"/>
  <c r="K22" i="1" s="1"/>
  <c r="H21" i="1"/>
  <c r="K21" i="1" s="1"/>
  <c r="H20" i="1"/>
  <c r="H19" i="1"/>
  <c r="K19" i="1" s="1"/>
  <c r="H18" i="1"/>
  <c r="K18" i="1" s="1"/>
  <c r="H17" i="1"/>
  <c r="J17" i="1" s="1"/>
  <c r="H16" i="1"/>
  <c r="K16" i="1" s="1"/>
  <c r="H15" i="1"/>
  <c r="K15" i="1" s="1"/>
  <c r="H14" i="1"/>
  <c r="H13" i="1"/>
  <c r="K13" i="1" s="1"/>
  <c r="H12" i="1"/>
  <c r="K12" i="1" s="1"/>
  <c r="H11" i="1"/>
  <c r="K11" i="1" s="1"/>
  <c r="H10" i="1"/>
  <c r="K10" i="1" s="1"/>
  <c r="H9" i="1"/>
  <c r="K9" i="1" s="1"/>
  <c r="H8" i="1"/>
  <c r="K8" i="1" s="1"/>
  <c r="H7" i="1"/>
  <c r="H6" i="1"/>
  <c r="K6" i="1" s="1"/>
  <c r="J7" i="1" l="1"/>
  <c r="K7" i="1" s="1"/>
  <c r="K17" i="1"/>
  <c r="K42" i="1"/>
  <c r="K23" i="1"/>
  <c r="K30" i="1"/>
  <c r="J14" i="1"/>
  <c r="K14" i="1" s="1"/>
  <c r="J20" i="1"/>
  <c r="K20" i="1" s="1"/>
  <c r="J29" i="1"/>
  <c r="K29" i="1" s="1"/>
  <c r="J38" i="1"/>
  <c r="K38" i="1" s="1"/>
  <c r="J45" i="1"/>
  <c r="K45" i="1" s="1"/>
  <c r="K46" i="1" l="1"/>
</calcChain>
</file>

<file path=xl/sharedStrings.xml><?xml version="1.0" encoding="utf-8"?>
<sst xmlns="http://schemas.openxmlformats.org/spreadsheetml/2006/main" count="218" uniqueCount="133">
  <si>
    <t>DATE</t>
  </si>
  <si>
    <t>FROM</t>
  </si>
  <si>
    <t>CASE</t>
  </si>
  <si>
    <t>RATE</t>
  </si>
  <si>
    <t>INVOICE
PRAGATI LOGISTICS,SAMANTA SAHI KHUNTIA LANE, 8984191006
GST No: 21AGHPB9356M1Z9</t>
  </si>
  <si>
    <t>To,
M/S HINDUSTAN PENCILS PRIVATE LTD.
Address : INDUSTRIAL ESTATE, JAGATPUR(NEW),
ANDEISAHI,CUTTACK 754021
GST No: 21AAACH0401R1ZZ</t>
  </si>
  <si>
    <t>AMOUNT</t>
  </si>
  <si>
    <t>SL.</t>
  </si>
  <si>
    <t>LR NO.</t>
  </si>
  <si>
    <t>INV. NO.</t>
  </si>
  <si>
    <t>DESTINATION</t>
  </si>
  <si>
    <t>LR CH.</t>
  </si>
  <si>
    <t>ABOVE-750</t>
  </si>
  <si>
    <t>BELOW-750</t>
  </si>
  <si>
    <t>Thanking you for your business.
PRAGATI LOGISTICS</t>
  </si>
  <si>
    <t>CTC</t>
  </si>
  <si>
    <t>BALASORE</t>
  </si>
  <si>
    <t>NAYAGARH</t>
  </si>
  <si>
    <t>PURI</t>
  </si>
  <si>
    <t>DHENKANAL</t>
  </si>
  <si>
    <t>JALESWAR</t>
  </si>
  <si>
    <t>KARANJIA</t>
  </si>
  <si>
    <t>JAGATSINGHPUR</t>
  </si>
  <si>
    <t>PARADEEP</t>
  </si>
  <si>
    <t>AGARPADA</t>
  </si>
  <si>
    <t>ROURKELA</t>
  </si>
  <si>
    <t>NABARANGPUR</t>
  </si>
  <si>
    <t>BARIPADA</t>
  </si>
  <si>
    <t>BHADRAK</t>
  </si>
  <si>
    <t>TALCHER</t>
  </si>
  <si>
    <t>KEONJHAR</t>
  </si>
  <si>
    <t>SORO</t>
  </si>
  <si>
    <t>ANGUL</t>
  </si>
  <si>
    <t>Kindly, verify &amp; confirm within 7 days, else GST will be filed by 20th MAY,2026
GST to be paid by Consignor under Reverse Charge Mechanism(RCM) as per GST.</t>
  </si>
  <si>
    <t>02/5/2026</t>
  </si>
  <si>
    <t>PL/JA/01737</t>
  </si>
  <si>
    <t>171</t>
  </si>
  <si>
    <t>PL/JA/01743</t>
  </si>
  <si>
    <t>0184</t>
  </si>
  <si>
    <t>PL/JA/01760</t>
  </si>
  <si>
    <t>228/229</t>
  </si>
  <si>
    <t>PL/JA/01762</t>
  </si>
  <si>
    <t>230</t>
  </si>
  <si>
    <t>PL/JA/01804</t>
  </si>
  <si>
    <t>179//180</t>
  </si>
  <si>
    <t>PL/JA/01819</t>
  </si>
  <si>
    <t>197/198/199</t>
  </si>
  <si>
    <t>TANGI</t>
  </si>
  <si>
    <t>PL/JA/01822</t>
  </si>
  <si>
    <t>181/182</t>
  </si>
  <si>
    <t>PL/JA/01827</t>
  </si>
  <si>
    <t>225/226</t>
  </si>
  <si>
    <t>PL/JA/01833</t>
  </si>
  <si>
    <t>183</t>
  </si>
  <si>
    <t>BALIAPAL</t>
  </si>
  <si>
    <t>PL/JA/01836</t>
  </si>
  <si>
    <t>200</t>
  </si>
  <si>
    <t>PL/JA/01842</t>
  </si>
  <si>
    <t>218</t>
  </si>
  <si>
    <t>PL/JA/01866</t>
  </si>
  <si>
    <t>233</t>
  </si>
  <si>
    <t>PL/JA/01874</t>
  </si>
  <si>
    <t>214</t>
  </si>
  <si>
    <t>PL/JA/01875</t>
  </si>
  <si>
    <t>221/222/210</t>
  </si>
  <si>
    <t>PL/JA/01881</t>
  </si>
  <si>
    <t>198</t>
  </si>
  <si>
    <t>03/5/2026</t>
  </si>
  <si>
    <t>PL/JA/01759</t>
  </si>
  <si>
    <t>166/167</t>
  </si>
  <si>
    <t>JHARSUGUDA</t>
  </si>
  <si>
    <t>PL/JA/01796</t>
  </si>
  <si>
    <t>234/235</t>
  </si>
  <si>
    <t>05/5/2026</t>
  </si>
  <si>
    <t>PL/JA/01985</t>
  </si>
  <si>
    <t>238</t>
  </si>
  <si>
    <t>18/5/2026</t>
  </si>
  <si>
    <t>PL/JA/02706</t>
  </si>
  <si>
    <t>265</t>
  </si>
  <si>
    <t>PL/JA/02707</t>
  </si>
  <si>
    <t>267</t>
  </si>
  <si>
    <t>19/5/2026</t>
  </si>
  <si>
    <t>PL/JA/02725</t>
  </si>
  <si>
    <t>263/264</t>
  </si>
  <si>
    <t>PL/JA/02792</t>
  </si>
  <si>
    <t>268</t>
  </si>
  <si>
    <t>23/5/2026</t>
  </si>
  <si>
    <t>PL/JA/02967</t>
  </si>
  <si>
    <t>0280</t>
  </si>
  <si>
    <t>PL/JA/02991</t>
  </si>
  <si>
    <t>289</t>
  </si>
  <si>
    <t>NIMAPARA</t>
  </si>
  <si>
    <t>PL/JA/02992</t>
  </si>
  <si>
    <t>293</t>
  </si>
  <si>
    <t>RAJ SUNAKHALA</t>
  </si>
  <si>
    <t>PL/JA/03048</t>
  </si>
  <si>
    <t>291/292</t>
  </si>
  <si>
    <t>25/5/2026</t>
  </si>
  <si>
    <t>PL/JA/03047</t>
  </si>
  <si>
    <t>297</t>
  </si>
  <si>
    <t>26/5/2026</t>
  </si>
  <si>
    <t>PL/JA/03092</t>
  </si>
  <si>
    <t>300/301</t>
  </si>
  <si>
    <t>PL/JA/03093</t>
  </si>
  <si>
    <t>307/308/</t>
  </si>
  <si>
    <t>PL/JA/03131</t>
  </si>
  <si>
    <t>302/</t>
  </si>
  <si>
    <t>27/5/2026</t>
  </si>
  <si>
    <t>PL/JA/03206</t>
  </si>
  <si>
    <t>309/310/7019</t>
  </si>
  <si>
    <t>28/5/2026</t>
  </si>
  <si>
    <t>PL/JA/03264</t>
  </si>
  <si>
    <t>314/315</t>
  </si>
  <si>
    <t>30/5/2026</t>
  </si>
  <si>
    <t>PL/JA/03359</t>
  </si>
  <si>
    <t>334</t>
  </si>
  <si>
    <t>PL/JA/03375</t>
  </si>
  <si>
    <t>341</t>
  </si>
  <si>
    <t>PL/JA/03381</t>
  </si>
  <si>
    <t>343</t>
  </si>
  <si>
    <t>PL/JA/03383</t>
  </si>
  <si>
    <t>337</t>
  </si>
  <si>
    <t>PL/JA/03384</t>
  </si>
  <si>
    <t>340</t>
  </si>
  <si>
    <t>BALIMELA</t>
  </si>
  <si>
    <t>PL/JA/03453</t>
  </si>
  <si>
    <t>338/339</t>
  </si>
  <si>
    <t>PL/JA/03459</t>
  </si>
  <si>
    <t>355</t>
  </si>
  <si>
    <t>PL/JA/03460</t>
  </si>
  <si>
    <t>350</t>
  </si>
  <si>
    <t>(RUPEES FIFTY EIGHT THOUSAND THREE HUNDRED THIRTY ONLY)</t>
  </si>
  <si>
    <t xml:space="preserve">Bill Date: 31/05/2026
Bill NO. : 4629
Total Amount: 58330.00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</si>
</sst>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Calibri"/>
    </font>
    <font>
      <b/>
      <sz val="11"/>
      <name val="Calibri"/>
      <family val="2"/>
    </font>
    <font>
      <sz val="9"/>
      <color rgb="FF3E4B5B"/>
      <name val="Segoe U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0" xfId="0" applyNumberFormat="1" applyFont="1" applyFill="1" applyAlignment="1">
      <alignment wrapText="1"/>
    </xf>
    <xf numFmtId="2" fontId="0" fillId="2" borderId="0" xfId="0" applyNumberFormat="1" applyFont="1" applyFill="1" applyAlignment="1">
      <alignment wrapText="1"/>
    </xf>
    <xf numFmtId="0" fontId="1" fillId="2" borderId="0" xfId="0" applyNumberFormat="1" applyFont="1" applyFill="1" applyAlignment="1">
      <alignment wrapText="1"/>
    </xf>
    <xf numFmtId="4" fontId="2" fillId="3" borderId="0" xfId="0" applyNumberFormat="1" applyFont="1" applyFill="1" applyAlignment="1">
      <alignment vertical="center" wrapText="1"/>
    </xf>
    <xf numFmtId="2" fontId="1" fillId="2" borderId="0" xfId="0" applyNumberFormat="1" applyFont="1" applyFill="1" applyAlignment="1">
      <alignment wrapText="1"/>
    </xf>
    <xf numFmtId="0" fontId="1" fillId="0" borderId="8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/>
    </xf>
    <xf numFmtId="0" fontId="0" fillId="0" borderId="3" xfId="0" applyNumberFormat="1" applyFont="1" applyBorder="1"/>
    <xf numFmtId="2" fontId="0" fillId="0" borderId="3" xfId="0" applyNumberFormat="1" applyFont="1" applyBorder="1"/>
    <xf numFmtId="0" fontId="0" fillId="0" borderId="0" xfId="0" applyNumberFormat="1" applyFont="1" applyAlignment="1">
      <alignment vertical="center"/>
    </xf>
    <xf numFmtId="2" fontId="1" fillId="0" borderId="4" xfId="0" applyNumberFormat="1" applyFont="1" applyBorder="1" applyAlignment="1">
      <alignment horizontal="center" vertical="center"/>
    </xf>
    <xf numFmtId="0" fontId="0" fillId="0" borderId="1" xfId="0" applyNumberFormat="1" applyFont="1" applyBorder="1"/>
    <xf numFmtId="0" fontId="3" fillId="0" borderId="1" xfId="0" applyNumberFormat="1" applyFont="1" applyBorder="1"/>
    <xf numFmtId="2" fontId="0" fillId="0" borderId="1" xfId="0" applyNumberFormat="1" applyFont="1" applyBorder="1"/>
    <xf numFmtId="0" fontId="1" fillId="0" borderId="0" xfId="0" applyNumberFormat="1" applyFont="1" applyAlignment="1">
      <alignment horizontal="center"/>
    </xf>
    <xf numFmtId="0" fontId="1" fillId="0" borderId="0" xfId="0" applyNumberFormat="1" applyFont="1"/>
    <xf numFmtId="0" fontId="1" fillId="0" borderId="7" xfId="0" applyNumberFormat="1" applyFont="1" applyBorder="1" applyAlignment="1">
      <alignment horizontal="center"/>
    </xf>
    <xf numFmtId="0" fontId="0" fillId="0" borderId="15" xfId="0" applyNumberFormat="1" applyFont="1" applyBorder="1" applyAlignment="1">
      <alignment horizontal="center"/>
    </xf>
    <xf numFmtId="0" fontId="0" fillId="0" borderId="16" xfId="0" applyNumberFormat="1" applyFont="1" applyBorder="1"/>
    <xf numFmtId="0" fontId="3" fillId="0" borderId="16" xfId="0" applyNumberFormat="1" applyFont="1" applyBorder="1"/>
    <xf numFmtId="2" fontId="0" fillId="0" borderId="16" xfId="0" applyNumberFormat="1" applyFont="1" applyBorder="1"/>
    <xf numFmtId="2" fontId="0" fillId="0" borderId="17" xfId="0" applyNumberFormat="1" applyFont="1" applyBorder="1"/>
    <xf numFmtId="0" fontId="0" fillId="0" borderId="9" xfId="0" applyNumberFormat="1" applyFont="1" applyBorder="1" applyAlignment="1">
      <alignment horizontal="center"/>
    </xf>
    <xf numFmtId="2" fontId="0" fillId="0" borderId="10" xfId="0" applyNumberFormat="1" applyFont="1" applyBorder="1"/>
    <xf numFmtId="0" fontId="0" fillId="0" borderId="12" xfId="0" applyNumberFormat="1" applyFont="1" applyBorder="1" applyAlignment="1">
      <alignment horizontal="center"/>
    </xf>
    <xf numFmtId="0" fontId="0" fillId="0" borderId="13" xfId="0" applyNumberFormat="1" applyFont="1" applyBorder="1"/>
    <xf numFmtId="0" fontId="3" fillId="0" borderId="13" xfId="0" applyNumberFormat="1" applyFont="1" applyBorder="1"/>
    <xf numFmtId="2" fontId="0" fillId="0" borderId="13" xfId="0" applyNumberFormat="1" applyFont="1" applyBorder="1"/>
    <xf numFmtId="2" fontId="0" fillId="0" borderId="14" xfId="0" applyNumberFormat="1" applyFont="1" applyBorder="1"/>
    <xf numFmtId="2" fontId="1" fillId="0" borderId="5" xfId="0" applyNumberFormat="1" applyFont="1" applyBorder="1" applyAlignment="1">
      <alignment horizontal="right" vertical="center"/>
    </xf>
    <xf numFmtId="0" fontId="1" fillId="0" borderId="2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18" xfId="0" applyNumberFormat="1" applyFont="1" applyBorder="1" applyAlignment="1">
      <alignment horizontal="right" vertical="center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4" xfId="0" applyNumberFormat="1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>
      <alignment horizontal="left" vertical="center" wrapText="1"/>
    </xf>
    <xf numFmtId="2" fontId="1" fillId="2" borderId="5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left" vertical="center" wrapText="1"/>
    </xf>
    <xf numFmtId="2" fontId="1" fillId="2" borderId="8" xfId="0" applyNumberFormat="1" applyFont="1" applyFill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0" fontId="1" fillId="2" borderId="2" xfId="0" applyNumberFormat="1" applyFont="1" applyFill="1" applyBorder="1" applyAlignment="1">
      <alignment horizontal="center" wrapText="1"/>
    </xf>
    <xf numFmtId="0" fontId="1" fillId="2" borderId="3" xfId="0" applyNumberFormat="1" applyFont="1" applyFill="1" applyBorder="1" applyAlignment="1">
      <alignment horizontal="center" wrapText="1"/>
    </xf>
    <xf numFmtId="0" fontId="1" fillId="2" borderId="6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left" wrapText="1"/>
    </xf>
    <xf numFmtId="0" fontId="1" fillId="2" borderId="3" xfId="0" applyNumberFormat="1" applyFont="1" applyFill="1" applyBorder="1" applyAlignment="1">
      <alignment horizontal="left" wrapText="1"/>
    </xf>
    <xf numFmtId="0" fontId="1" fillId="2" borderId="6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66676</xdr:rowOff>
    </xdr:from>
    <xdr:to>
      <xdr:col>5</xdr:col>
      <xdr:colOff>923924</xdr:colOff>
      <xdr:row>1</xdr:row>
      <xdr:rowOff>962026</xdr:rowOff>
    </xdr:to>
    <xdr:pic>
      <xdr:nvPicPr>
        <xdr:cNvPr id="2" name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" y="66676"/>
          <a:ext cx="3829049" cy="8953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AGATI%20LOGISTICS/BILL%20QUOTATION/QUOTATION_2026-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>
        <row r="4">
          <cell r="C4" t="str">
            <v>CUTTACK</v>
          </cell>
          <cell r="D4">
            <v>51</v>
          </cell>
          <cell r="E4">
            <v>55</v>
          </cell>
        </row>
        <row r="5">
          <cell r="C5" t="str">
            <v>BHUBANESWAR</v>
          </cell>
          <cell r="D5">
            <v>72</v>
          </cell>
          <cell r="E5">
            <v>78</v>
          </cell>
        </row>
        <row r="6">
          <cell r="C6" t="str">
            <v>KHURDA</v>
          </cell>
          <cell r="D6">
            <v>85</v>
          </cell>
          <cell r="E6">
            <v>92</v>
          </cell>
        </row>
        <row r="7">
          <cell r="C7" t="str">
            <v>ANGUL</v>
          </cell>
          <cell r="D7">
            <v>90</v>
          </cell>
          <cell r="E7">
            <v>97</v>
          </cell>
        </row>
        <row r="8">
          <cell r="C8" t="str">
            <v>BALASORE</v>
          </cell>
          <cell r="D8">
            <v>90</v>
          </cell>
          <cell r="E8">
            <v>97</v>
          </cell>
        </row>
        <row r="9">
          <cell r="C9" t="str">
            <v>BERHAMPUR</v>
          </cell>
          <cell r="D9">
            <v>90</v>
          </cell>
          <cell r="E9">
            <v>97</v>
          </cell>
        </row>
        <row r="10">
          <cell r="C10" t="str">
            <v>NALCO</v>
          </cell>
          <cell r="D10">
            <v>94</v>
          </cell>
          <cell r="E10">
            <v>102</v>
          </cell>
        </row>
        <row r="11">
          <cell r="C11" t="str">
            <v>CHANDIKHOL</v>
          </cell>
          <cell r="D11">
            <v>97</v>
          </cell>
          <cell r="E11">
            <v>105</v>
          </cell>
        </row>
        <row r="12">
          <cell r="C12" t="str">
            <v>DHENKANAL</v>
          </cell>
          <cell r="D12">
            <v>97</v>
          </cell>
          <cell r="E12">
            <v>105</v>
          </cell>
        </row>
        <row r="13">
          <cell r="C13" t="str">
            <v>JAGATSINGHPUR</v>
          </cell>
          <cell r="D13">
            <v>97</v>
          </cell>
          <cell r="E13">
            <v>105</v>
          </cell>
        </row>
        <row r="14">
          <cell r="C14" t="str">
            <v>PURI</v>
          </cell>
          <cell r="D14">
            <v>97</v>
          </cell>
          <cell r="E14">
            <v>105</v>
          </cell>
        </row>
        <row r="15">
          <cell r="C15" t="str">
            <v>TALCHER</v>
          </cell>
          <cell r="D15">
            <v>97</v>
          </cell>
          <cell r="E15">
            <v>105</v>
          </cell>
        </row>
        <row r="16">
          <cell r="C16" t="str">
            <v>PUNANGA</v>
          </cell>
          <cell r="D16">
            <v>97</v>
          </cell>
          <cell r="E16">
            <v>105</v>
          </cell>
        </row>
        <row r="17">
          <cell r="C17" t="str">
            <v>BHADRAK</v>
          </cell>
          <cell r="D17">
            <v>98</v>
          </cell>
          <cell r="E17">
            <v>106</v>
          </cell>
        </row>
        <row r="18">
          <cell r="C18" t="str">
            <v>KENDRAPARA</v>
          </cell>
          <cell r="D18">
            <v>98</v>
          </cell>
          <cell r="E18">
            <v>106</v>
          </cell>
        </row>
        <row r="19">
          <cell r="C19" t="str">
            <v>SALIPUR</v>
          </cell>
          <cell r="D19">
            <v>98</v>
          </cell>
          <cell r="E19">
            <v>106</v>
          </cell>
        </row>
        <row r="20">
          <cell r="C20" t="str">
            <v>ADASPUR</v>
          </cell>
          <cell r="D20">
            <v>101</v>
          </cell>
          <cell r="E20">
            <v>109</v>
          </cell>
        </row>
        <row r="21">
          <cell r="C21" t="str">
            <v>NAYAGARH</v>
          </cell>
          <cell r="D21">
            <v>101</v>
          </cell>
          <cell r="E21">
            <v>109</v>
          </cell>
        </row>
        <row r="22">
          <cell r="C22" t="str">
            <v>PANKAPAL</v>
          </cell>
          <cell r="D22">
            <v>101</v>
          </cell>
          <cell r="E22">
            <v>109</v>
          </cell>
        </row>
        <row r="23">
          <cell r="C23" t="str">
            <v>RAJ SUNAKHALA</v>
          </cell>
          <cell r="D23">
            <v>101</v>
          </cell>
          <cell r="E23">
            <v>109</v>
          </cell>
        </row>
        <row r="24">
          <cell r="C24" t="str">
            <v>TANGI</v>
          </cell>
          <cell r="D24">
            <v>101</v>
          </cell>
          <cell r="E24">
            <v>109</v>
          </cell>
        </row>
        <row r="25">
          <cell r="C25" t="str">
            <v>KAMPAGARH</v>
          </cell>
          <cell r="D25">
            <v>104</v>
          </cell>
          <cell r="E25">
            <v>112</v>
          </cell>
        </row>
        <row r="26">
          <cell r="C26" t="str">
            <v>NIRAKARPUR</v>
          </cell>
          <cell r="D26">
            <v>104</v>
          </cell>
          <cell r="E26">
            <v>112</v>
          </cell>
        </row>
        <row r="27">
          <cell r="C27" t="str">
            <v>JATNI</v>
          </cell>
          <cell r="D27">
            <v>105</v>
          </cell>
          <cell r="E27">
            <v>113</v>
          </cell>
        </row>
        <row r="28">
          <cell r="C28" t="str">
            <v>BARIPADA</v>
          </cell>
          <cell r="D28">
            <v>109</v>
          </cell>
          <cell r="E28">
            <v>118</v>
          </cell>
        </row>
        <row r="29">
          <cell r="C29" t="str">
            <v>ATHGARH</v>
          </cell>
          <cell r="D29">
            <v>110</v>
          </cell>
          <cell r="E29">
            <v>119</v>
          </cell>
        </row>
        <row r="30">
          <cell r="C30" t="str">
            <v>HARIPUR</v>
          </cell>
          <cell r="D30">
            <v>110</v>
          </cell>
          <cell r="E30">
            <v>119</v>
          </cell>
        </row>
        <row r="31">
          <cell r="C31" t="str">
            <v>JAJPUR ROAD</v>
          </cell>
          <cell r="D31">
            <v>110</v>
          </cell>
          <cell r="E31">
            <v>119</v>
          </cell>
        </row>
        <row r="32">
          <cell r="C32" t="str">
            <v>JAJPUR TOWN</v>
          </cell>
          <cell r="D32">
            <v>110</v>
          </cell>
          <cell r="E32">
            <v>119</v>
          </cell>
        </row>
        <row r="33">
          <cell r="C33" t="str">
            <v>KHETRAPALA</v>
          </cell>
          <cell r="D33">
            <v>110</v>
          </cell>
          <cell r="E33">
            <v>119</v>
          </cell>
        </row>
        <row r="34">
          <cell r="C34" t="str">
            <v>NIMAPARA</v>
          </cell>
          <cell r="D34">
            <v>110</v>
          </cell>
          <cell r="E34">
            <v>119</v>
          </cell>
        </row>
        <row r="35">
          <cell r="C35" t="str">
            <v>RAHAMA</v>
          </cell>
          <cell r="D35">
            <v>110</v>
          </cell>
          <cell r="E35">
            <v>119</v>
          </cell>
        </row>
        <row r="36">
          <cell r="C36" t="str">
            <v>BALUGAON</v>
          </cell>
          <cell r="D36">
            <v>110</v>
          </cell>
          <cell r="E36">
            <v>119</v>
          </cell>
        </row>
        <row r="37">
          <cell r="C37" t="str">
            <v>PARADEEP</v>
          </cell>
          <cell r="D37">
            <v>117</v>
          </cell>
          <cell r="E37">
            <v>126</v>
          </cell>
        </row>
        <row r="38">
          <cell r="C38" t="str">
            <v>AUL</v>
          </cell>
          <cell r="D38">
            <v>120</v>
          </cell>
          <cell r="E38">
            <v>130</v>
          </cell>
        </row>
        <row r="39">
          <cell r="C39" t="str">
            <v>BANKI</v>
          </cell>
          <cell r="D39">
            <v>122</v>
          </cell>
          <cell r="E39">
            <v>132</v>
          </cell>
        </row>
        <row r="40">
          <cell r="C40" t="str">
            <v>KAMAKHYANAGAR</v>
          </cell>
          <cell r="D40">
            <v>122</v>
          </cell>
          <cell r="E40">
            <v>132</v>
          </cell>
        </row>
        <row r="41">
          <cell r="C41" t="str">
            <v>KANAKPUR</v>
          </cell>
          <cell r="D41">
            <v>122</v>
          </cell>
          <cell r="E41">
            <v>132</v>
          </cell>
        </row>
        <row r="42">
          <cell r="C42" t="str">
            <v>NUAPATNA</v>
          </cell>
          <cell r="D42">
            <v>122</v>
          </cell>
          <cell r="E42">
            <v>132</v>
          </cell>
        </row>
        <row r="43">
          <cell r="C43" t="str">
            <v>SORO</v>
          </cell>
          <cell r="D43">
            <v>122</v>
          </cell>
          <cell r="E43">
            <v>132</v>
          </cell>
        </row>
        <row r="44">
          <cell r="C44" t="str">
            <v>BOLANGIR</v>
          </cell>
          <cell r="D44">
            <v>142</v>
          </cell>
          <cell r="E44">
            <v>153</v>
          </cell>
        </row>
        <row r="45">
          <cell r="C45" t="str">
            <v>BALIAPAL</v>
          </cell>
          <cell r="D45">
            <v>148</v>
          </cell>
          <cell r="E45">
            <v>160</v>
          </cell>
        </row>
        <row r="46">
          <cell r="C46" t="str">
            <v>JALESWAR</v>
          </cell>
          <cell r="D46">
            <v>148</v>
          </cell>
          <cell r="E46">
            <v>160</v>
          </cell>
        </row>
        <row r="47">
          <cell r="C47" t="str">
            <v>KARANJIA</v>
          </cell>
          <cell r="D47">
            <v>148</v>
          </cell>
          <cell r="E47">
            <v>160</v>
          </cell>
        </row>
        <row r="48">
          <cell r="C48" t="str">
            <v>REDHAKHOL</v>
          </cell>
          <cell r="D48">
            <v>148</v>
          </cell>
          <cell r="E48">
            <v>160</v>
          </cell>
        </row>
        <row r="49">
          <cell r="C49" t="str">
            <v>CHANDANESWAR</v>
          </cell>
          <cell r="D49">
            <v>237</v>
          </cell>
          <cell r="E49">
            <v>256</v>
          </cell>
        </row>
        <row r="50">
          <cell r="C50" t="str">
            <v>KHARIAR ROAD</v>
          </cell>
          <cell r="D50">
            <v>159</v>
          </cell>
          <cell r="E50">
            <v>172</v>
          </cell>
        </row>
        <row r="51">
          <cell r="C51" t="str">
            <v>BOUDH</v>
          </cell>
          <cell r="D51">
            <v>119</v>
          </cell>
          <cell r="E51">
            <v>129</v>
          </cell>
        </row>
        <row r="52">
          <cell r="C52" t="str">
            <v>PHULBANI</v>
          </cell>
          <cell r="D52">
            <v>106</v>
          </cell>
          <cell r="E52">
            <v>114</v>
          </cell>
        </row>
        <row r="53">
          <cell r="C53" t="str">
            <v>KEONJHAR</v>
          </cell>
          <cell r="D53">
            <v>110</v>
          </cell>
          <cell r="E53">
            <v>119</v>
          </cell>
        </row>
        <row r="54">
          <cell r="C54" t="str">
            <v>ANANDAPUR</v>
          </cell>
          <cell r="D54">
            <v>110</v>
          </cell>
          <cell r="E54">
            <v>119</v>
          </cell>
        </row>
        <row r="55">
          <cell r="C55" t="str">
            <v>JHARSUGUDA</v>
          </cell>
          <cell r="D55">
            <v>111</v>
          </cell>
          <cell r="E55">
            <v>120</v>
          </cell>
        </row>
        <row r="56">
          <cell r="C56" t="str">
            <v>MALKANGIRI</v>
          </cell>
          <cell r="D56">
            <v>172</v>
          </cell>
          <cell r="E56">
            <v>186</v>
          </cell>
        </row>
        <row r="57">
          <cell r="C57" t="str">
            <v>BALICHANDRAPUR</v>
          </cell>
          <cell r="D57">
            <v>98</v>
          </cell>
          <cell r="E57">
            <v>106</v>
          </cell>
        </row>
        <row r="58">
          <cell r="C58" t="str">
            <v>PURUNA CUTTACK (BOUDH)</v>
          </cell>
          <cell r="D58">
            <v>119</v>
          </cell>
          <cell r="E58">
            <v>129</v>
          </cell>
        </row>
        <row r="59">
          <cell r="C59" t="str">
            <v>ROURKELA</v>
          </cell>
          <cell r="D59">
            <v>111</v>
          </cell>
          <cell r="E59">
            <v>120</v>
          </cell>
        </row>
        <row r="60">
          <cell r="C60" t="str">
            <v>BALIMELA</v>
          </cell>
          <cell r="D60">
            <v>173</v>
          </cell>
          <cell r="E60">
            <v>187</v>
          </cell>
        </row>
        <row r="61">
          <cell r="C61" t="str">
            <v>BHUBAN</v>
          </cell>
          <cell r="D61">
            <v>113</v>
          </cell>
          <cell r="E61">
            <v>122</v>
          </cell>
        </row>
        <row r="62">
          <cell r="C62" t="str">
            <v>DEOGARH</v>
          </cell>
          <cell r="D62">
            <v>138</v>
          </cell>
          <cell r="E62">
            <v>149</v>
          </cell>
        </row>
        <row r="63">
          <cell r="C63" t="str">
            <v>AGARPADA</v>
          </cell>
          <cell r="D63">
            <v>109</v>
          </cell>
          <cell r="E63">
            <v>118</v>
          </cell>
        </row>
        <row r="64">
          <cell r="C64" t="str">
            <v>SAMBALPUR</v>
          </cell>
          <cell r="D64">
            <v>101</v>
          </cell>
          <cell r="E64">
            <v>109</v>
          </cell>
        </row>
        <row r="65">
          <cell r="C65" t="str">
            <v>G UDAYAGIRI</v>
          </cell>
          <cell r="D65">
            <v>150</v>
          </cell>
          <cell r="E65">
            <v>162</v>
          </cell>
        </row>
        <row r="66">
          <cell r="C66" t="str">
            <v>JAYPATNA</v>
          </cell>
          <cell r="D66">
            <v>159</v>
          </cell>
          <cell r="E66">
            <v>172</v>
          </cell>
        </row>
        <row r="67">
          <cell r="C67" t="str">
            <v>NABARANGPUR</v>
          </cell>
          <cell r="D67">
            <v>140</v>
          </cell>
          <cell r="E67">
            <v>151</v>
          </cell>
        </row>
        <row r="68">
          <cell r="C68" t="str">
            <v>KUANRAPUR</v>
          </cell>
          <cell r="D68">
            <v>110</v>
          </cell>
          <cell r="E68">
            <v>119</v>
          </cell>
        </row>
        <row r="69">
          <cell r="C69" t="str">
            <v>JUNAGARH</v>
          </cell>
          <cell r="D69">
            <v>159</v>
          </cell>
          <cell r="E69">
            <v>172</v>
          </cell>
        </row>
        <row r="70">
          <cell r="C70" t="str">
            <v>NELUNG</v>
          </cell>
          <cell r="D70">
            <v>110</v>
          </cell>
          <cell r="E70">
            <v>119</v>
          </cell>
        </row>
        <row r="71">
          <cell r="C71" t="str">
            <v>BHOGARAI</v>
          </cell>
          <cell r="E71">
            <v>195</v>
          </cell>
        </row>
        <row r="72">
          <cell r="C72" t="str">
            <v>NEGUAN</v>
          </cell>
          <cell r="E72">
            <v>195</v>
          </cell>
        </row>
        <row r="73">
          <cell r="C73" t="str">
            <v>JEYPORE</v>
          </cell>
          <cell r="E73">
            <v>135</v>
          </cell>
        </row>
        <row r="74">
          <cell r="C74" t="str">
            <v>RAYAGADA</v>
          </cell>
          <cell r="E74">
            <v>120</v>
          </cell>
        </row>
      </sheetData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tabSelected="1" topLeftCell="A37" workbookViewId="0">
      <selection activeCell="P48" sqref="P48"/>
    </sheetView>
  </sheetViews>
  <sheetFormatPr defaultRowHeight="15"/>
  <cols>
    <col min="1" max="1" width="4" customWidth="1"/>
    <col min="2" max="2" width="10.28515625" customWidth="1"/>
    <col min="3" max="3" width="11.7109375" bestFit="1" customWidth="1"/>
    <col min="4" max="4" width="12.7109375" bestFit="1" customWidth="1"/>
    <col min="5" max="5" width="6.42578125" bestFit="1" customWidth="1"/>
    <col min="6" max="6" width="15.85546875" bestFit="1" customWidth="1"/>
    <col min="7" max="7" width="5.85546875" customWidth="1"/>
    <col min="8" max="8" width="7.85546875" customWidth="1"/>
    <col min="9" max="9" width="7.42578125" customWidth="1"/>
    <col min="10" max="10" width="9.28515625" customWidth="1"/>
    <col min="11" max="11" width="9.42578125" customWidth="1"/>
    <col min="14" max="14" width="9.5703125" bestFit="1" customWidth="1"/>
  </cols>
  <sheetData>
    <row r="1" spans="1:14" ht="15.75" thickBot="1"/>
    <row r="2" spans="1:14" s="1" customFormat="1" ht="83.25" customHeight="1" thickBot="1">
      <c r="A2" s="37"/>
      <c r="B2" s="38"/>
      <c r="C2" s="38"/>
      <c r="D2" s="38"/>
      <c r="E2" s="38"/>
      <c r="F2" s="38"/>
      <c r="G2" s="38"/>
      <c r="H2" s="39" t="s">
        <v>4</v>
      </c>
      <c r="I2" s="39"/>
      <c r="J2" s="39"/>
      <c r="K2" s="40"/>
    </row>
    <row r="3" spans="1:14" s="1" customFormat="1" ht="76.5" customHeight="1" thickBot="1">
      <c r="A3" s="37" t="s">
        <v>5</v>
      </c>
      <c r="B3" s="38"/>
      <c r="C3" s="38"/>
      <c r="D3" s="38"/>
      <c r="E3" s="38"/>
      <c r="F3" s="38"/>
      <c r="G3" s="41"/>
      <c r="H3" s="42" t="s">
        <v>132</v>
      </c>
      <c r="I3" s="39"/>
      <c r="J3" s="39"/>
      <c r="K3" s="40"/>
      <c r="L3" s="2"/>
      <c r="M3" s="2"/>
      <c r="N3" s="2"/>
    </row>
    <row r="4" spans="1:14" s="1" customFormat="1" ht="15.95" customHeight="1" thickBot="1">
      <c r="A4" s="10"/>
      <c r="B4" s="11"/>
      <c r="C4" s="11"/>
      <c r="D4" s="11"/>
      <c r="E4" s="11"/>
      <c r="F4" s="11"/>
      <c r="G4" s="11"/>
      <c r="H4" s="12"/>
      <c r="I4" s="12"/>
      <c r="J4" s="43" t="s">
        <v>6</v>
      </c>
      <c r="K4" s="44"/>
    </row>
    <row r="5" spans="1:14" s="1" customFormat="1" ht="30.75" thickBot="1">
      <c r="A5" s="6" t="s">
        <v>7</v>
      </c>
      <c r="B5" s="7" t="s">
        <v>0</v>
      </c>
      <c r="C5" s="7" t="s">
        <v>8</v>
      </c>
      <c r="D5" s="7" t="s">
        <v>9</v>
      </c>
      <c r="E5" s="7" t="s">
        <v>1</v>
      </c>
      <c r="F5" s="7" t="s">
        <v>10</v>
      </c>
      <c r="G5" s="7" t="s">
        <v>2</v>
      </c>
      <c r="H5" s="14" t="s">
        <v>3</v>
      </c>
      <c r="I5" s="14" t="s">
        <v>11</v>
      </c>
      <c r="J5" s="8" t="s">
        <v>12</v>
      </c>
      <c r="K5" s="9" t="s">
        <v>13</v>
      </c>
    </row>
    <row r="6" spans="1:14" s="13" customFormat="1" ht="15.95" customHeight="1">
      <c r="A6" s="21">
        <v>1</v>
      </c>
      <c r="B6" s="22" t="s">
        <v>34</v>
      </c>
      <c r="C6" s="22" t="s">
        <v>35</v>
      </c>
      <c r="D6" s="22" t="s">
        <v>36</v>
      </c>
      <c r="E6" s="23" t="s">
        <v>15</v>
      </c>
      <c r="F6" s="22" t="s">
        <v>28</v>
      </c>
      <c r="G6" s="22">
        <v>13</v>
      </c>
      <c r="H6" s="24">
        <f>VLOOKUP(F6,'[1]LAXMI DISTRIBUTOR'!$C$4:$E$83,3,FALSE)</f>
        <v>106</v>
      </c>
      <c r="I6" s="24">
        <v>25</v>
      </c>
      <c r="J6" s="24"/>
      <c r="K6" s="25">
        <f t="shared" ref="K6:K45" si="0">G6*H6+I6+J6</f>
        <v>1403</v>
      </c>
    </row>
    <row r="7" spans="1:14" s="13" customFormat="1" ht="15.95" customHeight="1">
      <c r="A7" s="26">
        <v>2</v>
      </c>
      <c r="B7" s="15" t="s">
        <v>34</v>
      </c>
      <c r="C7" s="15" t="s">
        <v>37</v>
      </c>
      <c r="D7" s="15" t="s">
        <v>38</v>
      </c>
      <c r="E7" s="16" t="s">
        <v>15</v>
      </c>
      <c r="F7" s="15" t="s">
        <v>17</v>
      </c>
      <c r="G7" s="15">
        <v>4</v>
      </c>
      <c r="H7" s="17">
        <f>VLOOKUP(F7,'[1]LAXMI DISTRIBUTOR'!$C$4:$E$83,3,FALSE)</f>
        <v>109</v>
      </c>
      <c r="I7" s="17">
        <v>25</v>
      </c>
      <c r="J7" s="17">
        <f>G7*H7+I7</f>
        <v>461</v>
      </c>
      <c r="K7" s="27">
        <f t="shared" si="0"/>
        <v>922</v>
      </c>
    </row>
    <row r="8" spans="1:14" s="13" customFormat="1" ht="15.95" customHeight="1">
      <c r="A8" s="26">
        <v>3</v>
      </c>
      <c r="B8" s="15" t="s">
        <v>34</v>
      </c>
      <c r="C8" s="15" t="s">
        <v>39</v>
      </c>
      <c r="D8" s="15" t="s">
        <v>40</v>
      </c>
      <c r="E8" s="16" t="s">
        <v>15</v>
      </c>
      <c r="F8" s="15" t="s">
        <v>23</v>
      </c>
      <c r="G8" s="15">
        <v>10</v>
      </c>
      <c r="H8" s="17">
        <f>VLOOKUP(F8,'[1]LAXMI DISTRIBUTOR'!$C$4:$E$83,3,FALSE)</f>
        <v>126</v>
      </c>
      <c r="I8" s="17">
        <v>25</v>
      </c>
      <c r="J8" s="17"/>
      <c r="K8" s="27">
        <f t="shared" si="0"/>
        <v>1285</v>
      </c>
    </row>
    <row r="9" spans="1:14" s="13" customFormat="1" ht="15.95" customHeight="1">
      <c r="A9" s="26">
        <v>4</v>
      </c>
      <c r="B9" s="15" t="s">
        <v>34</v>
      </c>
      <c r="C9" s="15" t="s">
        <v>41</v>
      </c>
      <c r="D9" s="15" t="s">
        <v>42</v>
      </c>
      <c r="E9" s="16" t="s">
        <v>15</v>
      </c>
      <c r="F9" s="15" t="s">
        <v>18</v>
      </c>
      <c r="G9" s="15">
        <v>18</v>
      </c>
      <c r="H9" s="17">
        <f>VLOOKUP(F9,'[1]LAXMI DISTRIBUTOR'!$C$4:$E$83,3,FALSE)</f>
        <v>105</v>
      </c>
      <c r="I9" s="17">
        <v>25</v>
      </c>
      <c r="J9" s="17"/>
      <c r="K9" s="27">
        <f t="shared" si="0"/>
        <v>1915</v>
      </c>
    </row>
    <row r="10" spans="1:14" s="13" customFormat="1" ht="15.95" customHeight="1">
      <c r="A10" s="26">
        <v>5</v>
      </c>
      <c r="B10" s="15" t="s">
        <v>34</v>
      </c>
      <c r="C10" s="15" t="s">
        <v>43</v>
      </c>
      <c r="D10" s="15" t="s">
        <v>44</v>
      </c>
      <c r="E10" s="16" t="s">
        <v>15</v>
      </c>
      <c r="F10" s="15" t="s">
        <v>21</v>
      </c>
      <c r="G10" s="15">
        <v>10</v>
      </c>
      <c r="H10" s="17">
        <f>VLOOKUP(F10,'[1]LAXMI DISTRIBUTOR'!$C$4:$E$83,3,FALSE)</f>
        <v>160</v>
      </c>
      <c r="I10" s="17">
        <v>25</v>
      </c>
      <c r="J10" s="17"/>
      <c r="K10" s="27">
        <f t="shared" si="0"/>
        <v>1625</v>
      </c>
    </row>
    <row r="11" spans="1:14" s="13" customFormat="1" ht="15.95" customHeight="1">
      <c r="A11" s="26">
        <v>6</v>
      </c>
      <c r="B11" s="15" t="s">
        <v>34</v>
      </c>
      <c r="C11" s="15" t="s">
        <v>45</v>
      </c>
      <c r="D11" s="15" t="s">
        <v>46</v>
      </c>
      <c r="E11" s="16" t="s">
        <v>15</v>
      </c>
      <c r="F11" s="16" t="s">
        <v>47</v>
      </c>
      <c r="G11" s="15">
        <v>13</v>
      </c>
      <c r="H11" s="17">
        <f>VLOOKUP(F11,'[1]LAXMI DISTRIBUTOR'!$C$4:$E$83,3,FALSE)</f>
        <v>109</v>
      </c>
      <c r="I11" s="17">
        <v>25</v>
      </c>
      <c r="J11" s="17"/>
      <c r="K11" s="27">
        <f t="shared" si="0"/>
        <v>1442</v>
      </c>
    </row>
    <row r="12" spans="1:14" s="13" customFormat="1" ht="15.95" customHeight="1">
      <c r="A12" s="26">
        <v>7</v>
      </c>
      <c r="B12" s="15" t="s">
        <v>34</v>
      </c>
      <c r="C12" s="15" t="s">
        <v>48</v>
      </c>
      <c r="D12" s="15" t="s">
        <v>49</v>
      </c>
      <c r="E12" s="16" t="s">
        <v>15</v>
      </c>
      <c r="F12" s="15" t="s">
        <v>31</v>
      </c>
      <c r="G12" s="15">
        <v>10</v>
      </c>
      <c r="H12" s="17">
        <f>VLOOKUP(F12,'[1]LAXMI DISTRIBUTOR'!$C$4:$E$83,3,FALSE)</f>
        <v>132</v>
      </c>
      <c r="I12" s="17">
        <v>25</v>
      </c>
      <c r="J12" s="17"/>
      <c r="K12" s="27">
        <f t="shared" si="0"/>
        <v>1345</v>
      </c>
    </row>
    <row r="13" spans="1:14" s="13" customFormat="1" ht="15.95" customHeight="1">
      <c r="A13" s="26">
        <v>8</v>
      </c>
      <c r="B13" s="15" t="s">
        <v>34</v>
      </c>
      <c r="C13" s="15" t="s">
        <v>50</v>
      </c>
      <c r="D13" s="15" t="s">
        <v>51</v>
      </c>
      <c r="E13" s="16" t="s">
        <v>15</v>
      </c>
      <c r="F13" s="15" t="s">
        <v>25</v>
      </c>
      <c r="G13" s="15">
        <v>17</v>
      </c>
      <c r="H13" s="17">
        <f>VLOOKUP(F13,'[1]LAXMI DISTRIBUTOR'!$C$4:$E$83,3,FALSE)</f>
        <v>120</v>
      </c>
      <c r="I13" s="17">
        <v>25</v>
      </c>
      <c r="J13" s="17"/>
      <c r="K13" s="27">
        <f t="shared" si="0"/>
        <v>2065</v>
      </c>
    </row>
    <row r="14" spans="1:14" s="13" customFormat="1" ht="15.95" customHeight="1">
      <c r="A14" s="26">
        <v>9</v>
      </c>
      <c r="B14" s="15" t="s">
        <v>34</v>
      </c>
      <c r="C14" s="15" t="s">
        <v>52</v>
      </c>
      <c r="D14" s="15" t="s">
        <v>53</v>
      </c>
      <c r="E14" s="16" t="s">
        <v>15</v>
      </c>
      <c r="F14" s="15" t="s">
        <v>54</v>
      </c>
      <c r="G14" s="15">
        <v>3</v>
      </c>
      <c r="H14" s="17">
        <f>VLOOKUP(F14,'[1]LAXMI DISTRIBUTOR'!$C$4:$E$83,3,FALSE)</f>
        <v>160</v>
      </c>
      <c r="I14" s="17">
        <v>25</v>
      </c>
      <c r="J14" s="17">
        <f>G14*H14+I14</f>
        <v>505</v>
      </c>
      <c r="K14" s="27">
        <f t="shared" si="0"/>
        <v>1010</v>
      </c>
    </row>
    <row r="15" spans="1:14" s="13" customFormat="1" ht="15.95" customHeight="1">
      <c r="A15" s="26">
        <v>10</v>
      </c>
      <c r="B15" s="15" t="s">
        <v>34</v>
      </c>
      <c r="C15" s="15" t="s">
        <v>55</v>
      </c>
      <c r="D15" s="15" t="s">
        <v>56</v>
      </c>
      <c r="E15" s="16" t="s">
        <v>15</v>
      </c>
      <c r="F15" s="15" t="s">
        <v>20</v>
      </c>
      <c r="G15" s="15">
        <v>7</v>
      </c>
      <c r="H15" s="17">
        <f>VLOOKUP(F15,'[1]LAXMI DISTRIBUTOR'!$C$4:$E$83,3,FALSE)</f>
        <v>160</v>
      </c>
      <c r="I15" s="17">
        <v>25</v>
      </c>
      <c r="J15" s="17"/>
      <c r="K15" s="27">
        <f t="shared" si="0"/>
        <v>1145</v>
      </c>
    </row>
    <row r="16" spans="1:14" s="13" customFormat="1" ht="15.95" customHeight="1">
      <c r="A16" s="26">
        <v>11</v>
      </c>
      <c r="B16" s="15" t="s">
        <v>34</v>
      </c>
      <c r="C16" s="15" t="s">
        <v>57</v>
      </c>
      <c r="D16" s="15" t="s">
        <v>58</v>
      </c>
      <c r="E16" s="16" t="s">
        <v>15</v>
      </c>
      <c r="F16" s="15" t="s">
        <v>21</v>
      </c>
      <c r="G16" s="15">
        <v>5</v>
      </c>
      <c r="H16" s="17">
        <f>VLOOKUP(F16,'[1]LAXMI DISTRIBUTOR'!$C$4:$E$83,3,FALSE)</f>
        <v>160</v>
      </c>
      <c r="I16" s="17">
        <v>25</v>
      </c>
      <c r="J16" s="17"/>
      <c r="K16" s="27">
        <f t="shared" si="0"/>
        <v>825</v>
      </c>
    </row>
    <row r="17" spans="1:11" s="13" customFormat="1" ht="15.95" customHeight="1">
      <c r="A17" s="26">
        <v>12</v>
      </c>
      <c r="B17" s="15" t="s">
        <v>34</v>
      </c>
      <c r="C17" s="15" t="s">
        <v>59</v>
      </c>
      <c r="D17" s="15" t="s">
        <v>60</v>
      </c>
      <c r="E17" s="16" t="s">
        <v>15</v>
      </c>
      <c r="F17" s="15" t="s">
        <v>24</v>
      </c>
      <c r="G17" s="15">
        <v>2</v>
      </c>
      <c r="H17" s="17">
        <f>VLOOKUP(F17,'[1]LAXMI DISTRIBUTOR'!$C$4:$E$83,3,FALSE)</f>
        <v>118</v>
      </c>
      <c r="I17" s="17">
        <v>25</v>
      </c>
      <c r="J17" s="17">
        <f>G17*H17+I17</f>
        <v>261</v>
      </c>
      <c r="K17" s="27">
        <f t="shared" si="0"/>
        <v>522</v>
      </c>
    </row>
    <row r="18" spans="1:11" s="13" customFormat="1" ht="15.95" customHeight="1">
      <c r="A18" s="26">
        <v>13</v>
      </c>
      <c r="B18" s="15" t="s">
        <v>34</v>
      </c>
      <c r="C18" s="15" t="s">
        <v>61</v>
      </c>
      <c r="D18" s="15" t="s">
        <v>62</v>
      </c>
      <c r="E18" s="16" t="s">
        <v>15</v>
      </c>
      <c r="F18" s="15" t="s">
        <v>27</v>
      </c>
      <c r="G18" s="15">
        <v>8</v>
      </c>
      <c r="H18" s="17">
        <f>VLOOKUP(F18,'[1]LAXMI DISTRIBUTOR'!$C$4:$E$83,3,FALSE)</f>
        <v>118</v>
      </c>
      <c r="I18" s="17">
        <v>25</v>
      </c>
      <c r="J18" s="17"/>
      <c r="K18" s="27">
        <f t="shared" si="0"/>
        <v>969</v>
      </c>
    </row>
    <row r="19" spans="1:11" s="13" customFormat="1" ht="15.95" customHeight="1">
      <c r="A19" s="26">
        <v>14</v>
      </c>
      <c r="B19" s="15" t="s">
        <v>34</v>
      </c>
      <c r="C19" s="15" t="s">
        <v>63</v>
      </c>
      <c r="D19" s="15" t="s">
        <v>64</v>
      </c>
      <c r="E19" s="16" t="s">
        <v>15</v>
      </c>
      <c r="F19" s="15" t="s">
        <v>16</v>
      </c>
      <c r="G19" s="15">
        <v>55</v>
      </c>
      <c r="H19" s="17">
        <f>VLOOKUP(F19,'[1]LAXMI DISTRIBUTOR'!$C$4:$E$83,3,FALSE)</f>
        <v>97</v>
      </c>
      <c r="I19" s="17">
        <v>25</v>
      </c>
      <c r="J19" s="17"/>
      <c r="K19" s="27">
        <f t="shared" si="0"/>
        <v>5360</v>
      </c>
    </row>
    <row r="20" spans="1:11" s="13" customFormat="1" ht="15.95" customHeight="1">
      <c r="A20" s="26">
        <v>15</v>
      </c>
      <c r="B20" s="15" t="s">
        <v>34</v>
      </c>
      <c r="C20" s="15" t="s">
        <v>65</v>
      </c>
      <c r="D20" s="15" t="s">
        <v>66</v>
      </c>
      <c r="E20" s="16" t="s">
        <v>15</v>
      </c>
      <c r="F20" s="15" t="s">
        <v>22</v>
      </c>
      <c r="G20" s="15">
        <v>4</v>
      </c>
      <c r="H20" s="17">
        <f>VLOOKUP(F20,'[1]LAXMI DISTRIBUTOR'!$C$4:$E$83,3,FALSE)</f>
        <v>105</v>
      </c>
      <c r="I20" s="17">
        <v>25</v>
      </c>
      <c r="J20" s="17">
        <f>G20*H20+I20</f>
        <v>445</v>
      </c>
      <c r="K20" s="27">
        <f t="shared" si="0"/>
        <v>890</v>
      </c>
    </row>
    <row r="21" spans="1:11" s="13" customFormat="1" ht="15.95" customHeight="1">
      <c r="A21" s="26">
        <v>16</v>
      </c>
      <c r="B21" s="15" t="s">
        <v>67</v>
      </c>
      <c r="C21" s="15" t="s">
        <v>68</v>
      </c>
      <c r="D21" s="15" t="s">
        <v>69</v>
      </c>
      <c r="E21" s="16" t="s">
        <v>15</v>
      </c>
      <c r="F21" s="15" t="s">
        <v>70</v>
      </c>
      <c r="G21" s="15">
        <v>7</v>
      </c>
      <c r="H21" s="17">
        <f>VLOOKUP(F21,'[1]LAXMI DISTRIBUTOR'!$C$4:$E$83,3,FALSE)</f>
        <v>120</v>
      </c>
      <c r="I21" s="17">
        <v>25</v>
      </c>
      <c r="J21" s="17"/>
      <c r="K21" s="27">
        <f t="shared" si="0"/>
        <v>865</v>
      </c>
    </row>
    <row r="22" spans="1:11" s="13" customFormat="1" ht="15.95" customHeight="1">
      <c r="A22" s="26">
        <v>17</v>
      </c>
      <c r="B22" s="15" t="s">
        <v>67</v>
      </c>
      <c r="C22" s="15" t="s">
        <v>71</v>
      </c>
      <c r="D22" s="15" t="s">
        <v>72</v>
      </c>
      <c r="E22" s="16" t="s">
        <v>15</v>
      </c>
      <c r="F22" s="15" t="s">
        <v>26</v>
      </c>
      <c r="G22" s="15">
        <v>10</v>
      </c>
      <c r="H22" s="17">
        <f>VLOOKUP(F22,'[1]LAXMI DISTRIBUTOR'!$C$4:$E$83,3,FALSE)</f>
        <v>151</v>
      </c>
      <c r="I22" s="17">
        <v>25</v>
      </c>
      <c r="J22" s="17"/>
      <c r="K22" s="27">
        <f t="shared" si="0"/>
        <v>1535</v>
      </c>
    </row>
    <row r="23" spans="1:11" s="13" customFormat="1" ht="15.95" customHeight="1">
      <c r="A23" s="26">
        <v>18</v>
      </c>
      <c r="B23" s="15" t="s">
        <v>73</v>
      </c>
      <c r="C23" s="15" t="s">
        <v>74</v>
      </c>
      <c r="D23" s="15" t="s">
        <v>75</v>
      </c>
      <c r="E23" s="16" t="s">
        <v>15</v>
      </c>
      <c r="F23" s="15" t="s">
        <v>28</v>
      </c>
      <c r="G23" s="15">
        <v>6</v>
      </c>
      <c r="H23" s="17">
        <f>VLOOKUP(F23,'[1]LAXMI DISTRIBUTOR'!$C$4:$E$83,3,FALSE)</f>
        <v>106</v>
      </c>
      <c r="I23" s="17">
        <v>25</v>
      </c>
      <c r="J23" s="17">
        <f>G23*H23+I23</f>
        <v>661</v>
      </c>
      <c r="K23" s="27">
        <f t="shared" si="0"/>
        <v>1322</v>
      </c>
    </row>
    <row r="24" spans="1:11" s="13" customFormat="1" ht="15.95" customHeight="1">
      <c r="A24" s="26">
        <v>19</v>
      </c>
      <c r="B24" s="15" t="s">
        <v>76</v>
      </c>
      <c r="C24" s="15" t="s">
        <v>77</v>
      </c>
      <c r="D24" s="15" t="s">
        <v>78</v>
      </c>
      <c r="E24" s="16" t="s">
        <v>15</v>
      </c>
      <c r="F24" s="15" t="s">
        <v>27</v>
      </c>
      <c r="G24" s="15">
        <v>8</v>
      </c>
      <c r="H24" s="17">
        <f>VLOOKUP(F24,'[1]LAXMI DISTRIBUTOR'!$C$4:$E$83,3,FALSE)</f>
        <v>118</v>
      </c>
      <c r="I24" s="17">
        <v>25</v>
      </c>
      <c r="J24" s="17"/>
      <c r="K24" s="27">
        <f t="shared" si="0"/>
        <v>969</v>
      </c>
    </row>
    <row r="25" spans="1:11" s="13" customFormat="1" ht="15.95" customHeight="1">
      <c r="A25" s="26">
        <v>20</v>
      </c>
      <c r="B25" s="15" t="s">
        <v>76</v>
      </c>
      <c r="C25" s="15" t="s">
        <v>79</v>
      </c>
      <c r="D25" s="15" t="s">
        <v>80</v>
      </c>
      <c r="E25" s="16" t="s">
        <v>15</v>
      </c>
      <c r="F25" s="15" t="s">
        <v>21</v>
      </c>
      <c r="G25" s="15">
        <v>9</v>
      </c>
      <c r="H25" s="17">
        <f>VLOOKUP(F25,'[1]LAXMI DISTRIBUTOR'!$C$4:$E$83,3,FALSE)</f>
        <v>160</v>
      </c>
      <c r="I25" s="17">
        <v>25</v>
      </c>
      <c r="J25" s="17"/>
      <c r="K25" s="27">
        <f t="shared" si="0"/>
        <v>1465</v>
      </c>
    </row>
    <row r="26" spans="1:11" s="13" customFormat="1" ht="15.95" customHeight="1">
      <c r="A26" s="26">
        <v>21</v>
      </c>
      <c r="B26" s="15" t="s">
        <v>81</v>
      </c>
      <c r="C26" s="15" t="s">
        <v>82</v>
      </c>
      <c r="D26" s="15" t="s">
        <v>83</v>
      </c>
      <c r="E26" s="16" t="s">
        <v>15</v>
      </c>
      <c r="F26" s="15" t="s">
        <v>25</v>
      </c>
      <c r="G26" s="15">
        <v>16</v>
      </c>
      <c r="H26" s="17">
        <f>VLOOKUP(F26,'[1]LAXMI DISTRIBUTOR'!$C$4:$E$83,3,FALSE)</f>
        <v>120</v>
      </c>
      <c r="I26" s="17">
        <v>25</v>
      </c>
      <c r="J26" s="17"/>
      <c r="K26" s="27">
        <f t="shared" si="0"/>
        <v>1945</v>
      </c>
    </row>
    <row r="27" spans="1:11" s="13" customFormat="1" ht="15.95" customHeight="1">
      <c r="A27" s="26">
        <v>22</v>
      </c>
      <c r="B27" s="15" t="s">
        <v>81</v>
      </c>
      <c r="C27" s="15" t="s">
        <v>84</v>
      </c>
      <c r="D27" s="15" t="s">
        <v>85</v>
      </c>
      <c r="E27" s="16" t="s">
        <v>15</v>
      </c>
      <c r="F27" s="15" t="s">
        <v>25</v>
      </c>
      <c r="G27" s="15">
        <v>13</v>
      </c>
      <c r="H27" s="17">
        <f>VLOOKUP(F27,'[1]LAXMI DISTRIBUTOR'!$C$4:$E$83,3,FALSE)</f>
        <v>120</v>
      </c>
      <c r="I27" s="17">
        <v>25</v>
      </c>
      <c r="J27" s="17"/>
      <c r="K27" s="27">
        <f t="shared" si="0"/>
        <v>1585</v>
      </c>
    </row>
    <row r="28" spans="1:11" s="13" customFormat="1" ht="15.95" customHeight="1">
      <c r="A28" s="26">
        <v>23</v>
      </c>
      <c r="B28" s="15" t="s">
        <v>86</v>
      </c>
      <c r="C28" s="15" t="s">
        <v>87</v>
      </c>
      <c r="D28" s="15" t="s">
        <v>88</v>
      </c>
      <c r="E28" s="16" t="s">
        <v>15</v>
      </c>
      <c r="F28" s="15" t="s">
        <v>18</v>
      </c>
      <c r="G28" s="15">
        <v>15</v>
      </c>
      <c r="H28" s="17">
        <f>VLOOKUP(F28,'[1]LAXMI DISTRIBUTOR'!$C$4:$E$83,3,FALSE)</f>
        <v>105</v>
      </c>
      <c r="I28" s="17">
        <v>25</v>
      </c>
      <c r="J28" s="17"/>
      <c r="K28" s="27">
        <f t="shared" si="0"/>
        <v>1600</v>
      </c>
    </row>
    <row r="29" spans="1:11" s="13" customFormat="1" ht="15.95" customHeight="1">
      <c r="A29" s="26">
        <v>24</v>
      </c>
      <c r="B29" s="15" t="s">
        <v>86</v>
      </c>
      <c r="C29" s="15" t="s">
        <v>89</v>
      </c>
      <c r="D29" s="15" t="s">
        <v>90</v>
      </c>
      <c r="E29" s="16" t="s">
        <v>15</v>
      </c>
      <c r="F29" s="15" t="s">
        <v>91</v>
      </c>
      <c r="G29" s="15">
        <v>3</v>
      </c>
      <c r="H29" s="17">
        <f>VLOOKUP(F29,'[1]LAXMI DISTRIBUTOR'!$C$4:$E$83,3,FALSE)</f>
        <v>119</v>
      </c>
      <c r="I29" s="17">
        <v>25</v>
      </c>
      <c r="J29" s="17">
        <f>G29*H29+I29</f>
        <v>382</v>
      </c>
      <c r="K29" s="27">
        <f t="shared" si="0"/>
        <v>764</v>
      </c>
    </row>
    <row r="30" spans="1:11" s="13" customFormat="1" ht="15.95" customHeight="1">
      <c r="A30" s="26">
        <v>25</v>
      </c>
      <c r="B30" s="15" t="s">
        <v>86</v>
      </c>
      <c r="C30" s="15" t="s">
        <v>92</v>
      </c>
      <c r="D30" s="15" t="s">
        <v>93</v>
      </c>
      <c r="E30" s="16" t="s">
        <v>15</v>
      </c>
      <c r="F30" s="15" t="s">
        <v>94</v>
      </c>
      <c r="G30" s="15">
        <v>3</v>
      </c>
      <c r="H30" s="17">
        <f>VLOOKUP(F30,'[1]LAXMI DISTRIBUTOR'!$C$4:$E$83,3,FALSE)</f>
        <v>109</v>
      </c>
      <c r="I30" s="17">
        <v>25</v>
      </c>
      <c r="J30" s="17">
        <f>G30*H30+I30</f>
        <v>352</v>
      </c>
      <c r="K30" s="27">
        <f t="shared" si="0"/>
        <v>704</v>
      </c>
    </row>
    <row r="31" spans="1:11" s="13" customFormat="1" ht="15.95" customHeight="1">
      <c r="A31" s="26">
        <v>26</v>
      </c>
      <c r="B31" s="15" t="s">
        <v>86</v>
      </c>
      <c r="C31" s="15" t="s">
        <v>95</v>
      </c>
      <c r="D31" s="15" t="s">
        <v>96</v>
      </c>
      <c r="E31" s="16" t="s">
        <v>15</v>
      </c>
      <c r="F31" s="15" t="s">
        <v>25</v>
      </c>
      <c r="G31" s="15">
        <v>10</v>
      </c>
      <c r="H31" s="17">
        <f>VLOOKUP(F31,'[1]LAXMI DISTRIBUTOR'!$C$4:$E$83,3,FALSE)</f>
        <v>120</v>
      </c>
      <c r="I31" s="17">
        <v>25</v>
      </c>
      <c r="J31" s="17"/>
      <c r="K31" s="27">
        <f t="shared" si="0"/>
        <v>1225</v>
      </c>
    </row>
    <row r="32" spans="1:11" s="13" customFormat="1" ht="15.95" customHeight="1">
      <c r="A32" s="26">
        <v>27</v>
      </c>
      <c r="B32" s="15" t="s">
        <v>97</v>
      </c>
      <c r="C32" s="15" t="s">
        <v>98</v>
      </c>
      <c r="D32" s="15" t="s">
        <v>99</v>
      </c>
      <c r="E32" s="16" t="s">
        <v>15</v>
      </c>
      <c r="F32" s="15" t="s">
        <v>28</v>
      </c>
      <c r="G32" s="15">
        <v>16</v>
      </c>
      <c r="H32" s="17">
        <f>VLOOKUP(F32,'[1]LAXMI DISTRIBUTOR'!$C$4:$E$83,3,FALSE)</f>
        <v>106</v>
      </c>
      <c r="I32" s="17">
        <v>25</v>
      </c>
      <c r="J32" s="17"/>
      <c r="K32" s="27">
        <f t="shared" si="0"/>
        <v>1721</v>
      </c>
    </row>
    <row r="33" spans="1:19" s="13" customFormat="1" ht="15.95" customHeight="1">
      <c r="A33" s="26">
        <v>28</v>
      </c>
      <c r="B33" s="15" t="s">
        <v>100</v>
      </c>
      <c r="C33" s="15" t="s">
        <v>101</v>
      </c>
      <c r="D33" s="15" t="s">
        <v>102</v>
      </c>
      <c r="E33" s="16" t="s">
        <v>15</v>
      </c>
      <c r="F33" s="15" t="s">
        <v>19</v>
      </c>
      <c r="G33" s="15">
        <v>10</v>
      </c>
      <c r="H33" s="17">
        <f>VLOOKUP(F33,'[1]LAXMI DISTRIBUTOR'!$C$4:$E$83,3,FALSE)</f>
        <v>105</v>
      </c>
      <c r="I33" s="17">
        <v>25</v>
      </c>
      <c r="J33" s="17"/>
      <c r="K33" s="27">
        <f t="shared" si="0"/>
        <v>1075</v>
      </c>
    </row>
    <row r="34" spans="1:19" s="13" customFormat="1" ht="15.95" customHeight="1">
      <c r="A34" s="26">
        <v>29</v>
      </c>
      <c r="B34" s="15" t="s">
        <v>100</v>
      </c>
      <c r="C34" s="15" t="s">
        <v>103</v>
      </c>
      <c r="D34" s="15" t="s">
        <v>104</v>
      </c>
      <c r="E34" s="16" t="s">
        <v>15</v>
      </c>
      <c r="F34" s="15" t="s">
        <v>23</v>
      </c>
      <c r="G34" s="15">
        <v>22</v>
      </c>
      <c r="H34" s="17">
        <f>VLOOKUP(F34,'[1]LAXMI DISTRIBUTOR'!$C$4:$E$83,3,FALSE)</f>
        <v>126</v>
      </c>
      <c r="I34" s="17">
        <v>25</v>
      </c>
      <c r="J34" s="17"/>
      <c r="K34" s="27">
        <f t="shared" si="0"/>
        <v>2797</v>
      </c>
    </row>
    <row r="35" spans="1:19" s="13" customFormat="1" ht="15.95" customHeight="1">
      <c r="A35" s="26">
        <v>30</v>
      </c>
      <c r="B35" s="15" t="s">
        <v>100</v>
      </c>
      <c r="C35" s="15" t="s">
        <v>105</v>
      </c>
      <c r="D35" s="15" t="s">
        <v>106</v>
      </c>
      <c r="E35" s="16" t="s">
        <v>15</v>
      </c>
      <c r="F35" s="15" t="s">
        <v>27</v>
      </c>
      <c r="G35" s="15">
        <v>7</v>
      </c>
      <c r="H35" s="17">
        <f>VLOOKUP(F35,'[1]LAXMI DISTRIBUTOR'!$C$4:$E$83,3,FALSE)</f>
        <v>118</v>
      </c>
      <c r="I35" s="17">
        <v>25</v>
      </c>
      <c r="J35" s="17"/>
      <c r="K35" s="27">
        <f t="shared" si="0"/>
        <v>851</v>
      </c>
    </row>
    <row r="36" spans="1:19" s="13" customFormat="1" ht="15.95" customHeight="1">
      <c r="A36" s="26">
        <v>31</v>
      </c>
      <c r="B36" s="15" t="s">
        <v>107</v>
      </c>
      <c r="C36" s="15" t="s">
        <v>108</v>
      </c>
      <c r="D36" s="15" t="s">
        <v>109</v>
      </c>
      <c r="E36" s="16" t="s">
        <v>15</v>
      </c>
      <c r="F36" s="15" t="s">
        <v>29</v>
      </c>
      <c r="G36" s="15">
        <v>14</v>
      </c>
      <c r="H36" s="17">
        <f>VLOOKUP(F36,'[1]LAXMI DISTRIBUTOR'!$C$4:$E$83,3,FALSE)</f>
        <v>105</v>
      </c>
      <c r="I36" s="17">
        <v>25</v>
      </c>
      <c r="J36" s="17"/>
      <c r="K36" s="27">
        <f t="shared" si="0"/>
        <v>1495</v>
      </c>
    </row>
    <row r="37" spans="1:19" s="13" customFormat="1" ht="15.95" customHeight="1">
      <c r="A37" s="26">
        <v>32</v>
      </c>
      <c r="B37" s="15" t="s">
        <v>110</v>
      </c>
      <c r="C37" s="15" t="s">
        <v>111</v>
      </c>
      <c r="D37" s="15" t="s">
        <v>112</v>
      </c>
      <c r="E37" s="16" t="s">
        <v>15</v>
      </c>
      <c r="F37" s="15" t="s">
        <v>20</v>
      </c>
      <c r="G37" s="15">
        <v>18</v>
      </c>
      <c r="H37" s="17">
        <f>VLOOKUP(F37,'[1]LAXMI DISTRIBUTOR'!$C$4:$E$83,3,FALSE)</f>
        <v>160</v>
      </c>
      <c r="I37" s="17">
        <v>25</v>
      </c>
      <c r="J37" s="17"/>
      <c r="K37" s="27">
        <f t="shared" si="0"/>
        <v>2905</v>
      </c>
    </row>
    <row r="38" spans="1:19" s="13" customFormat="1" ht="15.95" customHeight="1">
      <c r="A38" s="26">
        <v>33</v>
      </c>
      <c r="B38" s="15" t="s">
        <v>113</v>
      </c>
      <c r="C38" s="15" t="s">
        <v>114</v>
      </c>
      <c r="D38" s="15" t="s">
        <v>115</v>
      </c>
      <c r="E38" s="16" t="s">
        <v>15</v>
      </c>
      <c r="F38" s="15" t="s">
        <v>24</v>
      </c>
      <c r="G38" s="15">
        <v>6</v>
      </c>
      <c r="H38" s="17">
        <f>VLOOKUP(F38,'[1]LAXMI DISTRIBUTOR'!$C$4:$E$83,3,FALSE)</f>
        <v>118</v>
      </c>
      <c r="I38" s="17">
        <v>25</v>
      </c>
      <c r="J38" s="17">
        <f>G38*H38+I38</f>
        <v>733</v>
      </c>
      <c r="K38" s="27">
        <f t="shared" si="0"/>
        <v>1466</v>
      </c>
    </row>
    <row r="39" spans="1:19" s="13" customFormat="1" ht="15.95" customHeight="1">
      <c r="A39" s="26">
        <v>34</v>
      </c>
      <c r="B39" s="15" t="s">
        <v>113</v>
      </c>
      <c r="C39" s="15" t="s">
        <v>116</v>
      </c>
      <c r="D39" s="15" t="s">
        <v>117</v>
      </c>
      <c r="E39" s="16" t="s">
        <v>15</v>
      </c>
      <c r="F39" s="15" t="s">
        <v>22</v>
      </c>
      <c r="G39" s="15">
        <v>8</v>
      </c>
      <c r="H39" s="17">
        <f>VLOOKUP(F39,'[1]LAXMI DISTRIBUTOR'!$C$4:$E$83,3,FALSE)</f>
        <v>105</v>
      </c>
      <c r="I39" s="17">
        <v>25</v>
      </c>
      <c r="J39" s="17"/>
      <c r="K39" s="27">
        <f t="shared" si="0"/>
        <v>865</v>
      </c>
    </row>
    <row r="40" spans="1:19" s="13" customFormat="1" ht="15.95" customHeight="1">
      <c r="A40" s="26">
        <v>35</v>
      </c>
      <c r="B40" s="15" t="s">
        <v>113</v>
      </c>
      <c r="C40" s="15" t="s">
        <v>118</v>
      </c>
      <c r="D40" s="15" t="s">
        <v>119</v>
      </c>
      <c r="E40" s="16" t="s">
        <v>15</v>
      </c>
      <c r="F40" s="15" t="s">
        <v>17</v>
      </c>
      <c r="G40" s="15">
        <v>9</v>
      </c>
      <c r="H40" s="17">
        <f>VLOOKUP(F40,'[1]LAXMI DISTRIBUTOR'!$C$4:$E$83,3,FALSE)</f>
        <v>109</v>
      </c>
      <c r="I40" s="17">
        <v>25</v>
      </c>
      <c r="J40" s="17"/>
      <c r="K40" s="27">
        <f t="shared" si="0"/>
        <v>1006</v>
      </c>
    </row>
    <row r="41" spans="1:19" s="13" customFormat="1" ht="15.95" customHeight="1">
      <c r="A41" s="26">
        <v>36</v>
      </c>
      <c r="B41" s="15" t="s">
        <v>113</v>
      </c>
      <c r="C41" s="15" t="s">
        <v>120</v>
      </c>
      <c r="D41" s="15" t="s">
        <v>121</v>
      </c>
      <c r="E41" s="16" t="s">
        <v>15</v>
      </c>
      <c r="F41" s="15" t="s">
        <v>26</v>
      </c>
      <c r="G41" s="15">
        <v>18</v>
      </c>
      <c r="H41" s="17">
        <f>VLOOKUP(F41,'[1]LAXMI DISTRIBUTOR'!$C$4:$E$83,3,FALSE)</f>
        <v>151</v>
      </c>
      <c r="I41" s="17">
        <v>25</v>
      </c>
      <c r="J41" s="17"/>
      <c r="K41" s="27">
        <f t="shared" si="0"/>
        <v>2743</v>
      </c>
    </row>
    <row r="42" spans="1:19" s="13" customFormat="1" ht="15.95" customHeight="1">
      <c r="A42" s="26">
        <v>37</v>
      </c>
      <c r="B42" s="15" t="s">
        <v>113</v>
      </c>
      <c r="C42" s="15" t="s">
        <v>122</v>
      </c>
      <c r="D42" s="15" t="s">
        <v>123</v>
      </c>
      <c r="E42" s="16" t="s">
        <v>15</v>
      </c>
      <c r="F42" s="15" t="s">
        <v>124</v>
      </c>
      <c r="G42" s="15">
        <v>2</v>
      </c>
      <c r="H42" s="17">
        <f>VLOOKUP(F42,'[1]LAXMI DISTRIBUTOR'!$C$4:$E$83,3,FALSE)</f>
        <v>187</v>
      </c>
      <c r="I42" s="17">
        <v>25</v>
      </c>
      <c r="J42" s="17">
        <f>G42*H42+I42</f>
        <v>399</v>
      </c>
      <c r="K42" s="27">
        <f t="shared" si="0"/>
        <v>798</v>
      </c>
    </row>
    <row r="43" spans="1:19" s="13" customFormat="1" ht="15.95" customHeight="1">
      <c r="A43" s="26">
        <v>38</v>
      </c>
      <c r="B43" s="15" t="s">
        <v>113</v>
      </c>
      <c r="C43" s="15" t="s">
        <v>125</v>
      </c>
      <c r="D43" s="15" t="s">
        <v>126</v>
      </c>
      <c r="E43" s="16" t="s">
        <v>15</v>
      </c>
      <c r="F43" s="15" t="s">
        <v>32</v>
      </c>
      <c r="G43" s="15">
        <v>16</v>
      </c>
      <c r="H43" s="17">
        <f>VLOOKUP(F43,'[1]LAXMI DISTRIBUTOR'!$C$4:$E$83,3,FALSE)</f>
        <v>97</v>
      </c>
      <c r="I43" s="17">
        <v>25</v>
      </c>
      <c r="J43" s="17"/>
      <c r="K43" s="27">
        <f t="shared" si="0"/>
        <v>1577</v>
      </c>
    </row>
    <row r="44" spans="1:19" s="13" customFormat="1" ht="15.95" customHeight="1">
      <c r="A44" s="26">
        <v>39</v>
      </c>
      <c r="B44" s="15" t="s">
        <v>113</v>
      </c>
      <c r="C44" s="15" t="s">
        <v>127</v>
      </c>
      <c r="D44" s="15" t="s">
        <v>128</v>
      </c>
      <c r="E44" s="16" t="s">
        <v>15</v>
      </c>
      <c r="F44" s="15" t="s">
        <v>27</v>
      </c>
      <c r="G44" s="15">
        <v>7</v>
      </c>
      <c r="H44" s="17">
        <f>VLOOKUP(F44,'[1]LAXMI DISTRIBUTOR'!$C$4:$E$83,3,FALSE)</f>
        <v>118</v>
      </c>
      <c r="I44" s="17">
        <v>25</v>
      </c>
      <c r="J44" s="17"/>
      <c r="K44" s="27">
        <f t="shared" si="0"/>
        <v>851</v>
      </c>
    </row>
    <row r="45" spans="1:19" s="13" customFormat="1" ht="15.95" customHeight="1" thickBot="1">
      <c r="A45" s="28">
        <v>40</v>
      </c>
      <c r="B45" s="29" t="s">
        <v>113</v>
      </c>
      <c r="C45" s="30" t="s">
        <v>129</v>
      </c>
      <c r="D45" s="29" t="s">
        <v>130</v>
      </c>
      <c r="E45" s="30" t="s">
        <v>15</v>
      </c>
      <c r="F45" s="29" t="s">
        <v>30</v>
      </c>
      <c r="G45" s="29">
        <v>6</v>
      </c>
      <c r="H45" s="31">
        <f>VLOOKUP(F45,'[1]LAXMI DISTRIBUTOR'!$C$4:$E$83,3,FALSE)</f>
        <v>119</v>
      </c>
      <c r="I45" s="31">
        <v>25</v>
      </c>
      <c r="J45" s="31">
        <f>G45*H45+I45</f>
        <v>739</v>
      </c>
      <c r="K45" s="32">
        <f t="shared" si="0"/>
        <v>1478</v>
      </c>
    </row>
    <row r="46" spans="1:19" s="13" customFormat="1" ht="15.95" customHeight="1" thickBot="1">
      <c r="A46" s="34" t="s">
        <v>131</v>
      </c>
      <c r="B46" s="35"/>
      <c r="C46" s="35"/>
      <c r="D46" s="35"/>
      <c r="E46" s="35"/>
      <c r="F46" s="35"/>
      <c r="G46" s="35"/>
      <c r="H46" s="35"/>
      <c r="I46" s="35"/>
      <c r="J46" s="36"/>
      <c r="K46" s="33">
        <f>SUM(K6:K45)</f>
        <v>58330</v>
      </c>
    </row>
    <row r="47" spans="1:19" s="13" customFormat="1" ht="15.95" customHeight="1" thickBot="1">
      <c r="A47" s="18"/>
      <c r="B47" s="19"/>
      <c r="C47" s="19"/>
      <c r="D47" s="19"/>
      <c r="E47" s="19"/>
      <c r="F47" s="19"/>
      <c r="G47" s="20">
        <f>SUM(G6:G45)</f>
        <v>438</v>
      </c>
      <c r="H47" s="19"/>
      <c r="I47" s="19"/>
      <c r="J47" s="19"/>
      <c r="K47" s="19"/>
    </row>
    <row r="48" spans="1:19" s="3" customFormat="1" ht="30" customHeight="1" thickBot="1">
      <c r="A48" s="45" t="s">
        <v>33</v>
      </c>
      <c r="B48" s="46"/>
      <c r="C48" s="46"/>
      <c r="D48" s="46"/>
      <c r="E48" s="46"/>
      <c r="F48" s="46"/>
      <c r="G48" s="46"/>
      <c r="H48" s="46"/>
      <c r="I48" s="46"/>
      <c r="J48" s="46"/>
      <c r="K48" s="47"/>
      <c r="N48" s="4"/>
      <c r="P48" s="5"/>
      <c r="S48" s="5"/>
    </row>
    <row r="49" spans="1:11" s="3" customFormat="1" ht="30" customHeight="1" thickBot="1">
      <c r="A49" s="48" t="s">
        <v>14</v>
      </c>
      <c r="B49" s="49"/>
      <c r="C49" s="49"/>
      <c r="D49" s="49"/>
      <c r="E49" s="49"/>
      <c r="F49" s="49"/>
      <c r="G49" s="49"/>
      <c r="H49" s="49"/>
      <c r="I49" s="49"/>
      <c r="J49" s="49"/>
      <c r="K49" s="50"/>
    </row>
  </sheetData>
  <sortState ref="B5:K77">
    <sortCondition ref="B5:B77"/>
    <sortCondition ref="C5:C77"/>
  </sortState>
  <mergeCells count="8">
    <mergeCell ref="A48:K48"/>
    <mergeCell ref="A49:K49"/>
    <mergeCell ref="A46:J46"/>
    <mergeCell ref="A2:G2"/>
    <mergeCell ref="H2:K2"/>
    <mergeCell ref="A3:G3"/>
    <mergeCell ref="H3:K3"/>
    <mergeCell ref="J4:K4"/>
  </mergeCells>
  <conditionalFormatting sqref="D2:D5">
    <cfRule type="duplicateValues" dxfId="6" priority="18"/>
  </conditionalFormatting>
  <conditionalFormatting sqref="C2:C5">
    <cfRule type="duplicateValues" dxfId="5" priority="17"/>
  </conditionalFormatting>
  <conditionalFormatting sqref="C4:C5">
    <cfRule type="duplicateValues" dxfId="4" priority="16"/>
  </conditionalFormatting>
  <conditionalFormatting sqref="D48:D49">
    <cfRule type="duplicateValues" dxfId="3" priority="15"/>
  </conditionalFormatting>
  <conditionalFormatting sqref="C48:C49">
    <cfRule type="duplicateValues" dxfId="2" priority="14"/>
  </conditionalFormatting>
  <conditionalFormatting sqref="C48:C1048576 C1:C5">
    <cfRule type="duplicateValues" dxfId="1" priority="12"/>
  </conditionalFormatting>
  <conditionalFormatting sqref="D48:D1048576 D1:D5">
    <cfRule type="duplicateValues" dxfId="0" priority="11"/>
  </conditionalFormatting>
  <pageMargins left="0.39370078740157483" right="0.19685039370078741" top="0.6692913385826772" bottom="0.74803149606299213" header="0.23622047244094491" footer="0.35433070866141736"/>
  <pageSetup scale="101" orientation="portrait" horizontalDpi="0" verticalDpi="0" r:id="rId1"/>
  <headerFooter>
    <oddFooter>&amp;C
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Consignment</vt:lpstr>
      <vt:lpstr>Consignment!Print_Titles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ARATA</cp:lastModifiedBy>
  <cp:lastPrinted>2026-05-11T13:14:32Z</cp:lastPrinted>
  <dcterms:created xsi:type="dcterms:W3CDTF">2026-04-04T10:24:12Z</dcterms:created>
  <dcterms:modified xsi:type="dcterms:W3CDTF">2026-06-08T14:58:13Z</dcterms:modified>
</cp:coreProperties>
</file>