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7" i="1"/>
  <c r="M9"/>
  <c r="M13"/>
  <c r="M4"/>
  <c r="J5"/>
  <c r="J6"/>
  <c r="J7"/>
  <c r="J8"/>
  <c r="J9"/>
  <c r="J10"/>
  <c r="J11"/>
  <c r="J12"/>
  <c r="J13"/>
  <c r="J14"/>
  <c r="J15"/>
  <c r="J16"/>
  <c r="J4"/>
  <c r="I5"/>
  <c r="M5" s="1"/>
  <c r="I6"/>
  <c r="M6" s="1"/>
  <c r="I7"/>
  <c r="M7" s="1"/>
  <c r="I8"/>
  <c r="M8" s="1"/>
  <c r="I9"/>
  <c r="I10"/>
  <c r="M10" s="1"/>
  <c r="I11"/>
  <c r="M11" s="1"/>
  <c r="I12"/>
  <c r="M12" s="1"/>
  <c r="I13"/>
  <c r="I14"/>
  <c r="M14" s="1"/>
  <c r="I15"/>
  <c r="M15" s="1"/>
  <c r="I16"/>
  <c r="M16" s="1"/>
  <c r="I4"/>
</calcChain>
</file>

<file path=xl/sharedStrings.xml><?xml version="1.0" encoding="utf-8"?>
<sst xmlns="http://schemas.openxmlformats.org/spreadsheetml/2006/main" count="84" uniqueCount="66">
  <si>
    <t>INVOICE
ATC LOGISTICS,,8984191006
GST No:21CHVPB1842D2ZQ</t>
  </si>
  <si>
    <t>DD</t>
  </si>
  <si>
    <t>01/6/2024</t>
  </si>
  <si>
    <t>0238</t>
  </si>
  <si>
    <t>04/6/2024</t>
  </si>
  <si>
    <t>0257</t>
  </si>
  <si>
    <t>08/6/2024</t>
  </si>
  <si>
    <t>166</t>
  </si>
  <si>
    <t>14/6/2024</t>
  </si>
  <si>
    <t>0311</t>
  </si>
  <si>
    <t>15/6/2024</t>
  </si>
  <si>
    <t>0301</t>
  </si>
  <si>
    <t>22/6/2024</t>
  </si>
  <si>
    <t>0343</t>
  </si>
  <si>
    <t>24/6/2024</t>
  </si>
  <si>
    <t>0354</t>
  </si>
  <si>
    <t>0357</t>
  </si>
  <si>
    <t>26/6/2024</t>
  </si>
  <si>
    <t>0371</t>
  </si>
  <si>
    <t>27/6/2024</t>
  </si>
  <si>
    <t>0387</t>
  </si>
  <si>
    <t>28/6/2024</t>
  </si>
  <si>
    <t>0380</t>
  </si>
  <si>
    <t>0393/0394/0390/0391/0392</t>
  </si>
  <si>
    <t>30/6/2024</t>
  </si>
  <si>
    <t>405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</si>
  <si>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</si>
  <si>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</si>
  <si>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/BHA/00119</t>
  </si>
  <si>
    <t>/BHA/00122</t>
  </si>
  <si>
    <t>/BHA/00126</t>
  </si>
  <si>
    <t>/BHA/00130</t>
  </si>
  <si>
    <t>/BHA/00132</t>
  </si>
  <si>
    <t>/BHA/00136</t>
  </si>
  <si>
    <t>/BHA/00140</t>
  </si>
  <si>
    <t>/BHA/00141</t>
  </si>
  <si>
    <t>/BHA/00145</t>
  </si>
  <si>
    <t>/BHA/00149</t>
  </si>
  <si>
    <t>/BHA/00155</t>
  </si>
  <si>
    <t>/BHA/00154</t>
  </si>
  <si>
    <t>/BHA/00163</t>
  </si>
  <si>
    <t>SL</t>
  </si>
  <si>
    <t>DATE</t>
  </si>
  <si>
    <t>LR NO</t>
  </si>
  <si>
    <t>RAIGHAR</t>
  </si>
  <si>
    <t>BARAGARH</t>
  </si>
  <si>
    <t>RAYAGADA</t>
  </si>
  <si>
    <t>UMERKOTE</t>
  </si>
  <si>
    <t>MUNIGUDA</t>
  </si>
  <si>
    <t>KARANJIA</t>
  </si>
  <si>
    <t>NUAGAON</t>
  </si>
  <si>
    <t>MALKANGIRI</t>
  </si>
  <si>
    <t>ROURKELA</t>
  </si>
  <si>
    <t>BBSR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</si>
  <si>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</si>
  <si>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</si>
  <si>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</si>
  <si>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</si>
  <si>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</si>
  <si>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</si>
  <si>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</si>
  <si>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</si>
  <si>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</si>
  <si>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KARNATAKA AGRO CHEMICALS
Address: PLOT NO - 84  BAPUJINAGAR P. S - CAPITAL 751009,674259799
GST No:21AABFK5489N1ZZ
</t>
  </si>
  <si>
    <t>(RUPEES FOURTY ONE THOUSAND SIXTY TWO ONLY)</t>
  </si>
  <si>
    <t xml:space="preserve">Bill Date:30/06/2024
Bill #:Inv-1539/24-25
Total Amount:41062.00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</si>
</sst>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390525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276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RABIGIA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28515625" style="1" bestFit="1" customWidth="1"/>
    <col min="6" max="6" width="12.710937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63" customHeight="1">
      <c r="A2" s="17" t="s">
        <v>63</v>
      </c>
      <c r="B2" s="18"/>
      <c r="C2" s="18"/>
      <c r="D2" s="18"/>
      <c r="E2" s="18"/>
      <c r="F2" s="18"/>
      <c r="G2" s="18"/>
      <c r="H2" s="18"/>
      <c r="I2" s="19"/>
      <c r="J2" s="20" t="s">
        <v>65</v>
      </c>
      <c r="K2" s="20"/>
      <c r="L2" s="20"/>
      <c r="M2" s="20"/>
    </row>
    <row r="3" spans="1:13" s="10" customFormat="1">
      <c r="A3" s="5" t="s">
        <v>41</v>
      </c>
      <c r="B3" s="5" t="s">
        <v>42</v>
      </c>
      <c r="C3" s="5" t="s">
        <v>43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9" t="s">
        <v>59</v>
      </c>
      <c r="J3" s="9" t="s">
        <v>60</v>
      </c>
      <c r="K3" s="9" t="s">
        <v>1</v>
      </c>
      <c r="L3" s="9" t="s">
        <v>61</v>
      </c>
      <c r="M3" s="9" t="s">
        <v>62</v>
      </c>
    </row>
    <row r="4" spans="1:13">
      <c r="A4" s="4">
        <v>1</v>
      </c>
      <c r="B4" s="4" t="s">
        <v>2</v>
      </c>
      <c r="C4" s="4" t="s">
        <v>28</v>
      </c>
      <c r="D4" s="8" t="s">
        <v>53</v>
      </c>
      <c r="E4" s="4" t="s">
        <v>44</v>
      </c>
      <c r="F4" s="4" t="s">
        <v>3</v>
      </c>
      <c r="G4" s="4">
        <v>17</v>
      </c>
      <c r="H4" s="4">
        <v>300</v>
      </c>
      <c r="I4" s="6">
        <f>VLOOKUP(E4,'[1]KARNATAKA MULTIPLEX'!$C$6:$E$71,3,FALSE)</f>
        <v>5.2</v>
      </c>
      <c r="J4" s="6">
        <f>G4*2</f>
        <v>34</v>
      </c>
      <c r="K4" s="6">
        <v>0</v>
      </c>
      <c r="L4" s="6">
        <v>45</v>
      </c>
      <c r="M4" s="6">
        <f>H4*I4+J4+K4+L4</f>
        <v>1639</v>
      </c>
    </row>
    <row r="5" spans="1:13">
      <c r="A5" s="4">
        <v>2</v>
      </c>
      <c r="B5" s="4" t="s">
        <v>4</v>
      </c>
      <c r="C5" s="4" t="s">
        <v>29</v>
      </c>
      <c r="D5" s="8" t="s">
        <v>53</v>
      </c>
      <c r="E5" s="4" t="s">
        <v>45</v>
      </c>
      <c r="F5" s="4" t="s">
        <v>5</v>
      </c>
      <c r="G5" s="4">
        <v>13</v>
      </c>
      <c r="H5" s="4">
        <v>520</v>
      </c>
      <c r="I5" s="6">
        <f>VLOOKUP(E5,'[1]KARNATAKA MULTIPLEX'!$C$6:$E$71,3,FALSE)</f>
        <v>2.7499999999999996</v>
      </c>
      <c r="J5" s="6">
        <f t="shared" ref="J5:J16" si="0">G5*2</f>
        <v>26</v>
      </c>
      <c r="K5" s="6">
        <v>0</v>
      </c>
      <c r="L5" s="6">
        <v>45</v>
      </c>
      <c r="M5" s="6">
        <f t="shared" ref="M5:M16" si="1">H5*I5+J5+K5+L5</f>
        <v>1500.9999999999998</v>
      </c>
    </row>
    <row r="6" spans="1:13">
      <c r="A6" s="4">
        <v>3</v>
      </c>
      <c r="B6" s="4" t="s">
        <v>6</v>
      </c>
      <c r="C6" s="4" t="s">
        <v>30</v>
      </c>
      <c r="D6" s="8" t="s">
        <v>53</v>
      </c>
      <c r="E6" s="4" t="s">
        <v>46</v>
      </c>
      <c r="F6" s="4" t="s">
        <v>7</v>
      </c>
      <c r="G6" s="4">
        <v>2</v>
      </c>
      <c r="H6" s="4">
        <v>24</v>
      </c>
      <c r="I6" s="6">
        <f>VLOOKUP(E6,'[1]KARNATAKA MULTIPLEX'!$C$6:$E$71,3,FALSE)</f>
        <v>3.25</v>
      </c>
      <c r="J6" s="6">
        <f t="shared" si="0"/>
        <v>4</v>
      </c>
      <c r="K6" s="6">
        <v>0</v>
      </c>
      <c r="L6" s="6">
        <v>45</v>
      </c>
      <c r="M6" s="6">
        <f t="shared" si="1"/>
        <v>127</v>
      </c>
    </row>
    <row r="7" spans="1:13">
      <c r="A7" s="4">
        <v>4</v>
      </c>
      <c r="B7" s="4" t="s">
        <v>8</v>
      </c>
      <c r="C7" s="4" t="s">
        <v>31</v>
      </c>
      <c r="D7" s="8" t="s">
        <v>53</v>
      </c>
      <c r="E7" s="4" t="s">
        <v>47</v>
      </c>
      <c r="F7" s="4" t="s">
        <v>9</v>
      </c>
      <c r="G7" s="4">
        <v>5</v>
      </c>
      <c r="H7" s="4">
        <v>250</v>
      </c>
      <c r="I7" s="6">
        <f>VLOOKUP(E7,'[1]KARNATAKA MULTIPLEX'!$C$6:$E$71,3,FALSE)</f>
        <v>4.8499999999999996</v>
      </c>
      <c r="J7" s="6">
        <f t="shared" si="0"/>
        <v>10</v>
      </c>
      <c r="K7" s="6">
        <v>0</v>
      </c>
      <c r="L7" s="6">
        <v>45</v>
      </c>
      <c r="M7" s="6">
        <f t="shared" si="1"/>
        <v>1267.5</v>
      </c>
    </row>
    <row r="8" spans="1:13">
      <c r="A8" s="4">
        <v>5</v>
      </c>
      <c r="B8" s="4" t="s">
        <v>10</v>
      </c>
      <c r="C8" s="4" t="s">
        <v>32</v>
      </c>
      <c r="D8" s="8" t="s">
        <v>53</v>
      </c>
      <c r="E8" s="4" t="s">
        <v>45</v>
      </c>
      <c r="F8" s="4" t="s">
        <v>11</v>
      </c>
      <c r="G8" s="4">
        <v>8</v>
      </c>
      <c r="H8" s="4">
        <v>280</v>
      </c>
      <c r="I8" s="6">
        <f>VLOOKUP(E8,'[1]KARNATAKA MULTIPLEX'!$C$6:$E$71,3,FALSE)</f>
        <v>2.7499999999999996</v>
      </c>
      <c r="J8" s="6">
        <f t="shared" si="0"/>
        <v>16</v>
      </c>
      <c r="K8" s="6">
        <v>0</v>
      </c>
      <c r="L8" s="6">
        <v>45</v>
      </c>
      <c r="M8" s="6">
        <f t="shared" si="1"/>
        <v>830.99999999999989</v>
      </c>
    </row>
    <row r="9" spans="1:13">
      <c r="A9" s="4">
        <v>6</v>
      </c>
      <c r="B9" s="4" t="s">
        <v>12</v>
      </c>
      <c r="C9" s="4" t="s">
        <v>33</v>
      </c>
      <c r="D9" s="8" t="s">
        <v>53</v>
      </c>
      <c r="E9" s="4" t="s">
        <v>47</v>
      </c>
      <c r="F9" s="4" t="s">
        <v>13</v>
      </c>
      <c r="G9" s="4">
        <v>10</v>
      </c>
      <c r="H9" s="4">
        <v>100</v>
      </c>
      <c r="I9" s="6">
        <f>VLOOKUP(E9,'[1]KARNATAKA MULTIPLEX'!$C$6:$E$71,3,FALSE)</f>
        <v>4.8499999999999996</v>
      </c>
      <c r="J9" s="6">
        <f t="shared" si="0"/>
        <v>20</v>
      </c>
      <c r="K9" s="6">
        <v>0</v>
      </c>
      <c r="L9" s="6">
        <v>45</v>
      </c>
      <c r="M9" s="6">
        <f t="shared" si="1"/>
        <v>550</v>
      </c>
    </row>
    <row r="10" spans="1:13">
      <c r="A10" s="4">
        <v>7</v>
      </c>
      <c r="B10" s="4" t="s">
        <v>14</v>
      </c>
      <c r="C10" s="4" t="s">
        <v>34</v>
      </c>
      <c r="D10" s="8" t="s">
        <v>53</v>
      </c>
      <c r="E10" s="4" t="s">
        <v>48</v>
      </c>
      <c r="F10" s="4" t="s">
        <v>15</v>
      </c>
      <c r="G10" s="4">
        <v>18</v>
      </c>
      <c r="H10" s="4">
        <v>290</v>
      </c>
      <c r="I10" s="6">
        <f>VLOOKUP(E10,'[1]KARNATAKA MULTIPLEX'!$C$6:$E$71,3,FALSE)</f>
        <v>4.3</v>
      </c>
      <c r="J10" s="6">
        <f t="shared" si="0"/>
        <v>36</v>
      </c>
      <c r="K10" s="6">
        <v>0</v>
      </c>
      <c r="L10" s="6">
        <v>45</v>
      </c>
      <c r="M10" s="6">
        <f t="shared" si="1"/>
        <v>1328</v>
      </c>
    </row>
    <row r="11" spans="1:13">
      <c r="A11" s="4">
        <v>8</v>
      </c>
      <c r="B11" s="4" t="s">
        <v>14</v>
      </c>
      <c r="C11" s="4" t="s">
        <v>35</v>
      </c>
      <c r="D11" s="8" t="s">
        <v>53</v>
      </c>
      <c r="E11" s="8" t="s">
        <v>45</v>
      </c>
      <c r="F11" s="4" t="s">
        <v>16</v>
      </c>
      <c r="G11" s="4">
        <v>4</v>
      </c>
      <c r="H11" s="4">
        <v>85</v>
      </c>
      <c r="I11" s="6">
        <f>VLOOKUP(E11,'[1]KARNATAKA MULTIPLEX'!$C$6:$E$71,3,FALSE)</f>
        <v>2.7499999999999996</v>
      </c>
      <c r="J11" s="6">
        <f t="shared" si="0"/>
        <v>8</v>
      </c>
      <c r="K11" s="6">
        <v>0</v>
      </c>
      <c r="L11" s="6">
        <v>45</v>
      </c>
      <c r="M11" s="6">
        <f t="shared" si="1"/>
        <v>286.75</v>
      </c>
    </row>
    <row r="12" spans="1:13">
      <c r="A12" s="4">
        <v>9</v>
      </c>
      <c r="B12" s="4" t="s">
        <v>17</v>
      </c>
      <c r="C12" s="4" t="s">
        <v>36</v>
      </c>
      <c r="D12" s="8" t="s">
        <v>53</v>
      </c>
      <c r="E12" s="4" t="s">
        <v>49</v>
      </c>
      <c r="F12" s="4" t="s">
        <v>18</v>
      </c>
      <c r="G12" s="4">
        <v>20</v>
      </c>
      <c r="H12" s="4">
        <v>700</v>
      </c>
      <c r="I12" s="6">
        <f>VLOOKUP(E12,'[1]KARNATAKA MULTIPLEX'!$C$6:$E$71,3,FALSE)</f>
        <v>3.05</v>
      </c>
      <c r="J12" s="6">
        <f t="shared" si="0"/>
        <v>40</v>
      </c>
      <c r="K12" s="6">
        <v>0</v>
      </c>
      <c r="L12" s="6">
        <v>45</v>
      </c>
      <c r="M12" s="6">
        <f t="shared" si="1"/>
        <v>2220</v>
      </c>
    </row>
    <row r="13" spans="1:13">
      <c r="A13" s="4">
        <v>10</v>
      </c>
      <c r="B13" s="4" t="s">
        <v>19</v>
      </c>
      <c r="C13" s="4" t="s">
        <v>37</v>
      </c>
      <c r="D13" s="8" t="s">
        <v>53</v>
      </c>
      <c r="E13" s="4" t="s">
        <v>50</v>
      </c>
      <c r="F13" s="4" t="s">
        <v>20</v>
      </c>
      <c r="G13" s="4">
        <v>96</v>
      </c>
      <c r="H13" s="4">
        <v>2300</v>
      </c>
      <c r="I13" s="6">
        <f>VLOOKUP(E13,'[1]KARNATAKA MULTIPLEX'!$C$6:$E$71,3,FALSE)</f>
        <v>2.75</v>
      </c>
      <c r="J13" s="6">
        <f t="shared" si="0"/>
        <v>192</v>
      </c>
      <c r="K13" s="6">
        <v>3000</v>
      </c>
      <c r="L13" s="6">
        <v>45</v>
      </c>
      <c r="M13" s="6">
        <f t="shared" si="1"/>
        <v>9562</v>
      </c>
    </row>
    <row r="14" spans="1:13">
      <c r="A14" s="4">
        <v>11</v>
      </c>
      <c r="B14" s="4" t="s">
        <v>21</v>
      </c>
      <c r="C14" s="4" t="s">
        <v>38</v>
      </c>
      <c r="D14" s="8" t="s">
        <v>53</v>
      </c>
      <c r="E14" s="4" t="s">
        <v>51</v>
      </c>
      <c r="F14" s="4" t="s">
        <v>22</v>
      </c>
      <c r="G14" s="4">
        <v>52</v>
      </c>
      <c r="H14" s="4">
        <v>520</v>
      </c>
      <c r="I14" s="6">
        <f>VLOOKUP(E14,'[1]KARNATAKA MULTIPLEX'!$C$6:$E$71,3,FALSE)</f>
        <v>5.05</v>
      </c>
      <c r="J14" s="6">
        <f t="shared" si="0"/>
        <v>104</v>
      </c>
      <c r="K14" s="6">
        <v>0</v>
      </c>
      <c r="L14" s="6">
        <v>45</v>
      </c>
      <c r="M14" s="6">
        <f t="shared" si="1"/>
        <v>2775</v>
      </c>
    </row>
    <row r="15" spans="1:13" ht="30">
      <c r="A15" s="4">
        <v>12</v>
      </c>
      <c r="B15" s="4" t="s">
        <v>21</v>
      </c>
      <c r="C15" s="4" t="s">
        <v>39</v>
      </c>
      <c r="D15" s="8" t="s">
        <v>53</v>
      </c>
      <c r="E15" s="4" t="s">
        <v>52</v>
      </c>
      <c r="F15" s="4" t="s">
        <v>23</v>
      </c>
      <c r="G15" s="4">
        <v>279</v>
      </c>
      <c r="H15" s="4">
        <v>6400</v>
      </c>
      <c r="I15" s="6">
        <f>VLOOKUP(E15,'[1]KARNATAKA MULTIPLEX'!$C$6:$E$71,3,FALSE)</f>
        <v>2.7499999999999996</v>
      </c>
      <c r="J15" s="6">
        <f t="shared" si="0"/>
        <v>558</v>
      </c>
      <c r="K15" s="6">
        <v>0</v>
      </c>
      <c r="L15" s="6">
        <v>45</v>
      </c>
      <c r="M15" s="6">
        <f t="shared" si="1"/>
        <v>18202.999999999996</v>
      </c>
    </row>
    <row r="16" spans="1:13">
      <c r="A16" s="4">
        <v>13</v>
      </c>
      <c r="B16" s="4" t="s">
        <v>24</v>
      </c>
      <c r="C16" s="4" t="s">
        <v>40</v>
      </c>
      <c r="D16" s="8" t="s">
        <v>53</v>
      </c>
      <c r="E16" s="8" t="s">
        <v>45</v>
      </c>
      <c r="F16" s="4" t="s">
        <v>25</v>
      </c>
      <c r="G16" s="4">
        <v>6</v>
      </c>
      <c r="H16" s="4">
        <v>260</v>
      </c>
      <c r="I16" s="6">
        <f>VLOOKUP(E16,'[1]KARNATAKA MULTIPLEX'!$C$6:$E$71,3,FALSE)</f>
        <v>2.7499999999999996</v>
      </c>
      <c r="J16" s="6">
        <f t="shared" si="0"/>
        <v>12</v>
      </c>
      <c r="K16" s="6">
        <v>0</v>
      </c>
      <c r="L16" s="6">
        <v>45</v>
      </c>
      <c r="M16" s="6">
        <f t="shared" si="1"/>
        <v>771.99999999999989</v>
      </c>
    </row>
    <row r="17" spans="1:13" s="3" customFormat="1">
      <c r="A17" s="11" t="s">
        <v>64</v>
      </c>
      <c r="B17" s="12"/>
      <c r="C17" s="12"/>
      <c r="D17" s="12"/>
      <c r="E17" s="12"/>
      <c r="F17" s="12"/>
      <c r="G17" s="12"/>
      <c r="H17" s="12"/>
      <c r="I17" s="13"/>
      <c r="J17" s="13"/>
      <c r="K17" s="13"/>
      <c r="L17" s="14"/>
      <c r="M17" s="7">
        <f>ROUND(SUM(M4:M16),0)</f>
        <v>41062</v>
      </c>
    </row>
    <row r="18" spans="1:13" s="3" customFormat="1" ht="30" customHeight="1">
      <c r="A18" s="15" t="s">
        <v>26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  <c r="M18" s="16"/>
    </row>
    <row r="19" spans="1:13" s="3" customFormat="1" ht="30" customHeight="1">
      <c r="A19" s="15" t="s">
        <v>27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6"/>
    </row>
  </sheetData>
  <mergeCells count="7">
    <mergeCell ref="A17:L17"/>
    <mergeCell ref="A18:M18"/>
    <mergeCell ref="A19:M19"/>
    <mergeCell ref="A1:I1"/>
    <mergeCell ref="A2:I2"/>
    <mergeCell ref="J1:M1"/>
    <mergeCell ref="J2:M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15748031496062992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2024-07-12T07:18:54Z</cp:lastPrinted>
  <dcterms:created xsi:type="dcterms:W3CDTF">2024-07-08T09:36:10Z</dcterms:created>
  <dcterms:modified xsi:type="dcterms:W3CDTF">2024-07-12T07:29:53Z</dcterms:modified>
</cp:coreProperties>
</file>