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29" i="1" l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I5" i="1"/>
  <c r="J5" i="1" s="1"/>
  <c r="J28" i="1" l="1"/>
</calcChain>
</file>

<file path=xl/sharedStrings.xml><?xml version="1.0" encoding="utf-8"?>
<sst xmlns="http://schemas.openxmlformats.org/spreadsheetml/2006/main" count="131" uniqueCount="86">
  <si>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</si>
  <si>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</si>
  <si>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</si>
  <si>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</si>
  <si>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</si>
  <si>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</si>
  <si>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</si>
  <si>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</si>
  <si>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</si>
  <si>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</si>
  <si>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</si>
  <si>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</si>
  <si>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</si>
  <si>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</si>
  <si>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</si>
  <si>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BALASORE</t>
  </si>
  <si>
    <t>HATBADRA</t>
  </si>
  <si>
    <t>Declaration � Kindly verify and confirm before 20/12/2025</t>
  </si>
  <si>
    <t>03/11/2025</t>
  </si>
  <si>
    <t>PL/JA/13667</t>
  </si>
  <si>
    <t>7423</t>
  </si>
  <si>
    <t>ASURALI</t>
  </si>
  <si>
    <t>08/11/2025</t>
  </si>
  <si>
    <t>PL/JA/13945</t>
  </si>
  <si>
    <t>7036</t>
  </si>
  <si>
    <t>PL/JA/13946</t>
  </si>
  <si>
    <t>7035</t>
  </si>
  <si>
    <t>PL/JA/13968</t>
  </si>
  <si>
    <t>6889</t>
  </si>
  <si>
    <t>BASUDEVPUR</t>
  </si>
  <si>
    <t>14/11/2025</t>
  </si>
  <si>
    <t>PL/JA/14192</t>
  </si>
  <si>
    <t>KUAKHIA</t>
  </si>
  <si>
    <t>PL/JA/14193</t>
  </si>
  <si>
    <t>7684</t>
  </si>
  <si>
    <t>KENDRAPARA</t>
  </si>
  <si>
    <t>PL/JA/14203</t>
  </si>
  <si>
    <t>7685</t>
  </si>
  <si>
    <t>BARIPADA</t>
  </si>
  <si>
    <t>PL/JA/14223</t>
  </si>
  <si>
    <t>7645</t>
  </si>
  <si>
    <t>ANGUL</t>
  </si>
  <si>
    <t>PL/JA/14224</t>
  </si>
  <si>
    <t>7646</t>
  </si>
  <si>
    <t>15/11/2025</t>
  </si>
  <si>
    <t>PL/JA/14277</t>
  </si>
  <si>
    <t>7731</t>
  </si>
  <si>
    <t>PL/JA/14295</t>
  </si>
  <si>
    <t>7727</t>
  </si>
  <si>
    <t>DHENKANAL</t>
  </si>
  <si>
    <t>21/11/2025</t>
  </si>
  <si>
    <t>PL/JA/14595</t>
  </si>
  <si>
    <t>7903</t>
  </si>
  <si>
    <t>22/11/2025</t>
  </si>
  <si>
    <t>PL/JA/14636</t>
  </si>
  <si>
    <t>7840</t>
  </si>
  <si>
    <t>SORO</t>
  </si>
  <si>
    <t>25/11/2025</t>
  </si>
  <si>
    <t>PL/JA/14753</t>
  </si>
  <si>
    <t>8440</t>
  </si>
  <si>
    <t>26/11/2025</t>
  </si>
  <si>
    <t>PL/JA/14830</t>
  </si>
  <si>
    <t>8483</t>
  </si>
  <si>
    <t>PL/JA/14854</t>
  </si>
  <si>
    <t>8465/8060/8400/8151/8252</t>
  </si>
  <si>
    <t>BHUBAN</t>
  </si>
  <si>
    <t>PL/JA/14902</t>
  </si>
  <si>
    <t>8479/8477</t>
  </si>
  <si>
    <t>27/11/2025</t>
  </si>
  <si>
    <t>PL/JA/14870</t>
  </si>
  <si>
    <t>8504</t>
  </si>
  <si>
    <t>29/11/2025</t>
  </si>
  <si>
    <t>PL/JA/15173</t>
  </si>
  <si>
    <t>8424/8394</t>
  </si>
  <si>
    <t>PL/JA/15176</t>
  </si>
  <si>
    <t>8034</t>
  </si>
  <si>
    <t>PL/JA/15178</t>
  </si>
  <si>
    <t>8569</t>
  </si>
  <si>
    <t>PL/JA/15186</t>
  </si>
  <si>
    <t>8686</t>
  </si>
  <si>
    <t>PL/JA/15217</t>
  </si>
  <si>
    <t>8681/8680/7986</t>
  </si>
  <si>
    <t>ANANDAPUR</t>
  </si>
  <si>
    <t>(RUPEES SEVEN THOUSAND THREE HUNDRED TWENTY FOUR ONLY)</t>
  </si>
  <si>
    <t>7658/7577/
7576</t>
  </si>
  <si>
    <t>Bill Date: 30/11/2025
Bill NO : 21310
Total Amount: 7324.00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</si>
</sst>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 wrapText="1"/>
    </xf>
    <xf numFmtId="2" fontId="0" fillId="0" borderId="22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vertical="center"/>
    </xf>
    <xf numFmtId="0" fontId="0" fillId="0" borderId="9" xfId="0" applyNumberFormat="1" applyFont="1" applyBorder="1" applyAlignment="1">
      <alignment vertical="center" wrapText="1"/>
    </xf>
    <xf numFmtId="2" fontId="0" fillId="0" borderId="9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47626</xdr:rowOff>
    </xdr:from>
    <xdr:to>
      <xdr:col>6</xdr:col>
      <xdr:colOff>942975</xdr:colOff>
      <xdr:row>1</xdr:row>
      <xdr:rowOff>1114426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247651"/>
          <a:ext cx="4191001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  <cell r="D112"/>
        </row>
        <row r="113">
          <cell r="C113" t="str">
            <v>RAJGANGPUR</v>
          </cell>
          <cell r="D113">
            <v>90</v>
          </cell>
        </row>
        <row r="114">
          <cell r="C114"/>
        </row>
        <row r="115">
          <cell r="C115"/>
        </row>
        <row r="116">
          <cell r="C116"/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topLeftCell="A19" workbookViewId="0">
      <selection activeCell="N40" sqref="N40"/>
    </sheetView>
  </sheetViews>
  <sheetFormatPr defaultRowHeight="15"/>
  <cols>
    <col min="1" max="1" width="1.85546875" style="1" customWidth="1"/>
    <col min="2" max="2" width="4" style="1" customWidth="1"/>
    <col min="3" max="3" width="10.7109375" style="1" customWidth="1"/>
    <col min="4" max="4" width="12.5703125" style="1" customWidth="1"/>
    <col min="5" max="5" width="15.7109375" style="1" customWidth="1"/>
    <col min="6" max="6" width="6.42578125" style="1" bestFit="1" customWidth="1"/>
    <col min="7" max="7" width="15.5703125" style="1" customWidth="1"/>
    <col min="8" max="8" width="7.42578125" style="1" customWidth="1"/>
    <col min="9" max="9" width="8.140625" style="1" customWidth="1"/>
    <col min="10" max="10" width="10.42578125" style="1" customWidth="1"/>
    <col min="11" max="16384" width="9.140625" style="1"/>
  </cols>
  <sheetData>
    <row r="1" spans="2:10" ht="15.75" thickBot="1"/>
    <row r="2" spans="2:10" ht="88.5" customHeight="1" thickBot="1">
      <c r="B2" s="29"/>
      <c r="C2" s="30"/>
      <c r="D2" s="30"/>
      <c r="E2" s="30"/>
      <c r="F2" s="30"/>
      <c r="G2" s="30"/>
      <c r="H2" s="31" t="s">
        <v>11</v>
      </c>
      <c r="I2" s="32"/>
      <c r="J2" s="33"/>
    </row>
    <row r="3" spans="2:10" ht="103.5" customHeight="1" thickBot="1">
      <c r="B3" s="41" t="s">
        <v>12</v>
      </c>
      <c r="C3" s="42"/>
      <c r="D3" s="42"/>
      <c r="E3" s="42"/>
      <c r="F3" s="42"/>
      <c r="G3" s="42"/>
      <c r="H3" s="31" t="s">
        <v>85</v>
      </c>
      <c r="I3" s="32"/>
      <c r="J3" s="33"/>
    </row>
    <row r="4" spans="2:10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4" t="s">
        <v>2</v>
      </c>
      <c r="J4" s="5" t="s">
        <v>10</v>
      </c>
    </row>
    <row r="5" spans="2:10" s="2" customFormat="1">
      <c r="B5" s="15">
        <v>1</v>
      </c>
      <c r="C5" s="16" t="s">
        <v>18</v>
      </c>
      <c r="D5" s="16" t="s">
        <v>19</v>
      </c>
      <c r="E5" s="17" t="s">
        <v>20</v>
      </c>
      <c r="F5" s="16" t="s">
        <v>13</v>
      </c>
      <c r="G5" s="16" t="s">
        <v>21</v>
      </c>
      <c r="H5" s="16">
        <v>11</v>
      </c>
      <c r="I5" s="18">
        <f>VLOOKUP(G5,'[1]AMRUTANJAN HEALTH CARE'!$C$3:$D$117,2,FALSE)</f>
        <v>58</v>
      </c>
      <c r="J5" s="19">
        <f>H5*I5</f>
        <v>638</v>
      </c>
    </row>
    <row r="6" spans="2:10" s="2" customFormat="1">
      <c r="B6" s="20">
        <f>B5+1</f>
        <v>2</v>
      </c>
      <c r="C6" s="6" t="s">
        <v>22</v>
      </c>
      <c r="D6" s="6" t="s">
        <v>23</v>
      </c>
      <c r="E6" s="7" t="s">
        <v>24</v>
      </c>
      <c r="F6" s="6" t="s">
        <v>13</v>
      </c>
      <c r="G6" s="6" t="s">
        <v>14</v>
      </c>
      <c r="H6" s="6">
        <v>1</v>
      </c>
      <c r="I6" s="8">
        <f>VLOOKUP(G6,'[1]AMRUTANJAN HEALTH CARE'!$C$3:$D$117,2,FALSE)</f>
        <v>63</v>
      </c>
      <c r="J6" s="21">
        <f t="shared" ref="J6:J27" si="0">H6*I6</f>
        <v>63</v>
      </c>
    </row>
    <row r="7" spans="2:10" s="2" customFormat="1">
      <c r="B7" s="20">
        <f t="shared" ref="B7:B27" si="1">B6+1</f>
        <v>3</v>
      </c>
      <c r="C7" s="6" t="s">
        <v>22</v>
      </c>
      <c r="D7" s="6" t="s">
        <v>25</v>
      </c>
      <c r="E7" s="7" t="s">
        <v>26</v>
      </c>
      <c r="F7" s="6" t="s">
        <v>13</v>
      </c>
      <c r="G7" s="6" t="s">
        <v>16</v>
      </c>
      <c r="H7" s="6">
        <v>2</v>
      </c>
      <c r="I7" s="8">
        <f>VLOOKUP(G7,'[1]AMRUTANJAN HEALTH CARE'!$C$3:$D$117,2,FALSE)</f>
        <v>101</v>
      </c>
      <c r="J7" s="21">
        <f t="shared" si="0"/>
        <v>202</v>
      </c>
    </row>
    <row r="8" spans="2:10" s="2" customFormat="1">
      <c r="B8" s="20">
        <f t="shared" si="1"/>
        <v>4</v>
      </c>
      <c r="C8" s="6" t="s">
        <v>22</v>
      </c>
      <c r="D8" s="6" t="s">
        <v>27</v>
      </c>
      <c r="E8" s="7" t="s">
        <v>28</v>
      </c>
      <c r="F8" s="6" t="s">
        <v>13</v>
      </c>
      <c r="G8" s="6" t="s">
        <v>29</v>
      </c>
      <c r="H8" s="6">
        <v>1</v>
      </c>
      <c r="I8" s="8">
        <f>VLOOKUP(G8,'[1]AMRUTANJAN HEALTH CARE'!$C$3:$D$117,2,FALSE)</f>
        <v>79</v>
      </c>
      <c r="J8" s="21">
        <f t="shared" si="0"/>
        <v>79</v>
      </c>
    </row>
    <row r="9" spans="2:10" s="2" customFormat="1" ht="30">
      <c r="B9" s="20">
        <f t="shared" si="1"/>
        <v>5</v>
      </c>
      <c r="C9" s="6" t="s">
        <v>30</v>
      </c>
      <c r="D9" s="6" t="s">
        <v>31</v>
      </c>
      <c r="E9" s="9" t="s">
        <v>84</v>
      </c>
      <c r="F9" s="6" t="s">
        <v>13</v>
      </c>
      <c r="G9" s="6" t="s">
        <v>32</v>
      </c>
      <c r="H9" s="6">
        <v>9</v>
      </c>
      <c r="I9" s="8">
        <f>VLOOKUP(G9,'[1]AMRUTANJAN HEALTH CARE'!$C$3:$D$117,2,FALSE)</f>
        <v>53</v>
      </c>
      <c r="J9" s="21">
        <f t="shared" si="0"/>
        <v>477</v>
      </c>
    </row>
    <row r="10" spans="2:10" s="2" customFormat="1">
      <c r="B10" s="20">
        <f t="shared" si="1"/>
        <v>6</v>
      </c>
      <c r="C10" s="6" t="s">
        <v>30</v>
      </c>
      <c r="D10" s="6" t="s">
        <v>33</v>
      </c>
      <c r="E10" s="7" t="s">
        <v>34</v>
      </c>
      <c r="F10" s="6" t="s">
        <v>13</v>
      </c>
      <c r="G10" s="6" t="s">
        <v>35</v>
      </c>
      <c r="H10" s="6">
        <v>4</v>
      </c>
      <c r="I10" s="8">
        <f>VLOOKUP(G10,'[1]AMRUTANJAN HEALTH CARE'!$C$3:$D$117,2,FALSE)</f>
        <v>53</v>
      </c>
      <c r="J10" s="21">
        <f t="shared" si="0"/>
        <v>212</v>
      </c>
    </row>
    <row r="11" spans="2:10" s="2" customFormat="1">
      <c r="B11" s="20">
        <f t="shared" si="1"/>
        <v>7</v>
      </c>
      <c r="C11" s="6" t="s">
        <v>30</v>
      </c>
      <c r="D11" s="6" t="s">
        <v>36</v>
      </c>
      <c r="E11" s="7" t="s">
        <v>37</v>
      </c>
      <c r="F11" s="6" t="s">
        <v>13</v>
      </c>
      <c r="G11" s="6" t="s">
        <v>38</v>
      </c>
      <c r="H11" s="6">
        <v>4</v>
      </c>
      <c r="I11" s="8">
        <f>VLOOKUP(G11,'[1]AMRUTANJAN HEALTH CARE'!$C$3:$D$117,2,FALSE)</f>
        <v>53</v>
      </c>
      <c r="J11" s="21">
        <f t="shared" si="0"/>
        <v>212</v>
      </c>
    </row>
    <row r="12" spans="2:10" s="2" customFormat="1">
      <c r="B12" s="20">
        <f t="shared" si="1"/>
        <v>8</v>
      </c>
      <c r="C12" s="6" t="s">
        <v>30</v>
      </c>
      <c r="D12" s="6" t="s">
        <v>39</v>
      </c>
      <c r="E12" s="7" t="s">
        <v>40</v>
      </c>
      <c r="F12" s="6" t="s">
        <v>13</v>
      </c>
      <c r="G12" s="6" t="s">
        <v>41</v>
      </c>
      <c r="H12" s="6">
        <v>7</v>
      </c>
      <c r="I12" s="8">
        <f>VLOOKUP(G12,'[1]AMRUTANJAN HEALTH CARE'!$C$3:$D$117,2,FALSE)</f>
        <v>53</v>
      </c>
      <c r="J12" s="21">
        <f t="shared" si="0"/>
        <v>371</v>
      </c>
    </row>
    <row r="13" spans="2:10" s="2" customFormat="1">
      <c r="B13" s="20">
        <f t="shared" si="1"/>
        <v>9</v>
      </c>
      <c r="C13" s="6" t="s">
        <v>30</v>
      </c>
      <c r="D13" s="6" t="s">
        <v>42</v>
      </c>
      <c r="E13" s="7" t="s">
        <v>43</v>
      </c>
      <c r="F13" s="6" t="s">
        <v>13</v>
      </c>
      <c r="G13" s="6" t="s">
        <v>41</v>
      </c>
      <c r="H13" s="6">
        <v>4</v>
      </c>
      <c r="I13" s="8">
        <f>VLOOKUP(G13,'[1]AMRUTANJAN HEALTH CARE'!$C$3:$D$117,2,FALSE)</f>
        <v>53</v>
      </c>
      <c r="J13" s="21">
        <f t="shared" si="0"/>
        <v>212</v>
      </c>
    </row>
    <row r="14" spans="2:10" s="2" customFormat="1">
      <c r="B14" s="20">
        <f t="shared" si="1"/>
        <v>10</v>
      </c>
      <c r="C14" s="6" t="s">
        <v>44</v>
      </c>
      <c r="D14" s="6" t="s">
        <v>45</v>
      </c>
      <c r="E14" s="7" t="s">
        <v>46</v>
      </c>
      <c r="F14" s="6" t="s">
        <v>13</v>
      </c>
      <c r="G14" s="6" t="s">
        <v>15</v>
      </c>
      <c r="H14" s="6">
        <v>5</v>
      </c>
      <c r="I14" s="8">
        <f>VLOOKUP(G14,'[1]AMRUTANJAN HEALTH CARE'!$C$3:$D$117,2,FALSE)</f>
        <v>53</v>
      </c>
      <c r="J14" s="21">
        <f t="shared" si="0"/>
        <v>265</v>
      </c>
    </row>
    <row r="15" spans="2:10" s="2" customFormat="1">
      <c r="B15" s="20">
        <f t="shared" si="1"/>
        <v>11</v>
      </c>
      <c r="C15" s="6" t="s">
        <v>44</v>
      </c>
      <c r="D15" s="6" t="s">
        <v>47</v>
      </c>
      <c r="E15" s="7" t="s">
        <v>48</v>
      </c>
      <c r="F15" s="6" t="s">
        <v>13</v>
      </c>
      <c r="G15" s="6" t="s">
        <v>49</v>
      </c>
      <c r="H15" s="6">
        <v>10</v>
      </c>
      <c r="I15" s="8">
        <f>VLOOKUP(G15,'[1]AMRUTANJAN HEALTH CARE'!$C$3:$D$117,2,FALSE)</f>
        <v>53</v>
      </c>
      <c r="J15" s="21">
        <f t="shared" si="0"/>
        <v>530</v>
      </c>
    </row>
    <row r="16" spans="2:10" s="2" customFormat="1">
      <c r="B16" s="20">
        <f t="shared" si="1"/>
        <v>12</v>
      </c>
      <c r="C16" s="6" t="s">
        <v>50</v>
      </c>
      <c r="D16" s="6" t="s">
        <v>51</v>
      </c>
      <c r="E16" s="7" t="s">
        <v>52</v>
      </c>
      <c r="F16" s="6" t="s">
        <v>13</v>
      </c>
      <c r="G16" s="6" t="s">
        <v>15</v>
      </c>
      <c r="H16" s="6">
        <v>14</v>
      </c>
      <c r="I16" s="8">
        <f>VLOOKUP(G16,'[1]AMRUTANJAN HEALTH CARE'!$C$3:$D$117,2,FALSE)</f>
        <v>53</v>
      </c>
      <c r="J16" s="21">
        <f t="shared" si="0"/>
        <v>742</v>
      </c>
    </row>
    <row r="17" spans="2:10" s="2" customFormat="1">
      <c r="B17" s="20">
        <f t="shared" si="1"/>
        <v>13</v>
      </c>
      <c r="C17" s="6" t="s">
        <v>53</v>
      </c>
      <c r="D17" s="6" t="s">
        <v>54</v>
      </c>
      <c r="E17" s="7" t="s">
        <v>55</v>
      </c>
      <c r="F17" s="6" t="s">
        <v>13</v>
      </c>
      <c r="G17" s="6" t="s">
        <v>56</v>
      </c>
      <c r="H17" s="6">
        <v>3</v>
      </c>
      <c r="I17" s="8">
        <f>VLOOKUP(G17,'[1]AMRUTANJAN HEALTH CARE'!$C$3:$D$117,2,FALSE)</f>
        <v>76</v>
      </c>
      <c r="J17" s="21">
        <f t="shared" si="0"/>
        <v>228</v>
      </c>
    </row>
    <row r="18" spans="2:10" s="2" customFormat="1">
      <c r="B18" s="20">
        <f t="shared" si="1"/>
        <v>14</v>
      </c>
      <c r="C18" s="6" t="s">
        <v>57</v>
      </c>
      <c r="D18" s="6" t="s">
        <v>58</v>
      </c>
      <c r="E18" s="7" t="s">
        <v>59</v>
      </c>
      <c r="F18" s="6" t="s">
        <v>13</v>
      </c>
      <c r="G18" s="6" t="s">
        <v>56</v>
      </c>
      <c r="H18" s="6">
        <v>3</v>
      </c>
      <c r="I18" s="8">
        <f>VLOOKUP(G18,'[1]AMRUTANJAN HEALTH CARE'!$C$3:$D$117,2,FALSE)</f>
        <v>76</v>
      </c>
      <c r="J18" s="21">
        <f t="shared" si="0"/>
        <v>228</v>
      </c>
    </row>
    <row r="19" spans="2:10" s="2" customFormat="1">
      <c r="B19" s="20">
        <f t="shared" si="1"/>
        <v>15</v>
      </c>
      <c r="C19" s="6" t="s">
        <v>60</v>
      </c>
      <c r="D19" s="6" t="s">
        <v>61</v>
      </c>
      <c r="E19" s="7" t="s">
        <v>62</v>
      </c>
      <c r="F19" s="6" t="s">
        <v>13</v>
      </c>
      <c r="G19" s="6" t="s">
        <v>15</v>
      </c>
      <c r="H19" s="6">
        <v>9</v>
      </c>
      <c r="I19" s="8">
        <f>VLOOKUP(G19,'[1]AMRUTANJAN HEALTH CARE'!$C$3:$D$117,2,FALSE)</f>
        <v>53</v>
      </c>
      <c r="J19" s="21">
        <f t="shared" si="0"/>
        <v>477</v>
      </c>
    </row>
    <row r="20" spans="2:10" s="2" customFormat="1" ht="30">
      <c r="B20" s="20">
        <f t="shared" si="1"/>
        <v>16</v>
      </c>
      <c r="C20" s="6" t="s">
        <v>60</v>
      </c>
      <c r="D20" s="6" t="s">
        <v>63</v>
      </c>
      <c r="E20" s="7" t="s">
        <v>64</v>
      </c>
      <c r="F20" s="6" t="s">
        <v>13</v>
      </c>
      <c r="G20" s="6" t="s">
        <v>65</v>
      </c>
      <c r="H20" s="6">
        <v>6</v>
      </c>
      <c r="I20" s="8">
        <f>VLOOKUP(G20,'[1]AMRUTANJAN HEALTH CARE'!$C$3:$D$117,2,FALSE)</f>
        <v>80</v>
      </c>
      <c r="J20" s="21">
        <f t="shared" si="0"/>
        <v>480</v>
      </c>
    </row>
    <row r="21" spans="2:10" s="2" customFormat="1">
      <c r="B21" s="20">
        <f t="shared" si="1"/>
        <v>17</v>
      </c>
      <c r="C21" s="6" t="s">
        <v>60</v>
      </c>
      <c r="D21" s="6" t="s">
        <v>66</v>
      </c>
      <c r="E21" s="7" t="s">
        <v>67</v>
      </c>
      <c r="F21" s="6" t="s">
        <v>13</v>
      </c>
      <c r="G21" s="6" t="s">
        <v>14</v>
      </c>
      <c r="H21" s="6">
        <v>6</v>
      </c>
      <c r="I21" s="8">
        <f>VLOOKUP(G21,'[1]AMRUTANJAN HEALTH CARE'!$C$3:$D$117,2,FALSE)</f>
        <v>63</v>
      </c>
      <c r="J21" s="21">
        <f t="shared" si="0"/>
        <v>378</v>
      </c>
    </row>
    <row r="22" spans="2:10" s="2" customFormat="1">
      <c r="B22" s="20">
        <f t="shared" si="1"/>
        <v>18</v>
      </c>
      <c r="C22" s="6" t="s">
        <v>68</v>
      </c>
      <c r="D22" s="6" t="s">
        <v>69</v>
      </c>
      <c r="E22" s="7" t="s">
        <v>70</v>
      </c>
      <c r="F22" s="6" t="s">
        <v>13</v>
      </c>
      <c r="G22" s="6" t="s">
        <v>65</v>
      </c>
      <c r="H22" s="6">
        <v>2</v>
      </c>
      <c r="I22" s="8">
        <f>VLOOKUP(G22,'[1]AMRUTANJAN HEALTH CARE'!$C$3:$D$117,2,FALSE)</f>
        <v>80</v>
      </c>
      <c r="J22" s="21">
        <f t="shared" si="0"/>
        <v>160</v>
      </c>
    </row>
    <row r="23" spans="2:10" s="2" customFormat="1">
      <c r="B23" s="20">
        <f t="shared" si="1"/>
        <v>19</v>
      </c>
      <c r="C23" s="6" t="s">
        <v>71</v>
      </c>
      <c r="D23" s="6" t="s">
        <v>72</v>
      </c>
      <c r="E23" s="7" t="s">
        <v>73</v>
      </c>
      <c r="F23" s="6" t="s">
        <v>13</v>
      </c>
      <c r="G23" s="6" t="s">
        <v>21</v>
      </c>
      <c r="H23" s="6">
        <v>2</v>
      </c>
      <c r="I23" s="8">
        <f>VLOOKUP(G23,'[1]AMRUTANJAN HEALTH CARE'!$C$3:$D$117,2,FALSE)</f>
        <v>58</v>
      </c>
      <c r="J23" s="21">
        <f t="shared" si="0"/>
        <v>116</v>
      </c>
    </row>
    <row r="24" spans="2:10" s="2" customFormat="1">
      <c r="B24" s="20">
        <f t="shared" si="1"/>
        <v>20</v>
      </c>
      <c r="C24" s="6" t="s">
        <v>71</v>
      </c>
      <c r="D24" s="6" t="s">
        <v>74</v>
      </c>
      <c r="E24" s="7" t="s">
        <v>75</v>
      </c>
      <c r="F24" s="6" t="s">
        <v>13</v>
      </c>
      <c r="G24" s="6" t="s">
        <v>15</v>
      </c>
      <c r="H24" s="6">
        <v>1</v>
      </c>
      <c r="I24" s="8">
        <f>VLOOKUP(G24,'[1]AMRUTANJAN HEALTH CARE'!$C$3:$D$117,2,FALSE)</f>
        <v>53</v>
      </c>
      <c r="J24" s="21">
        <f t="shared" si="0"/>
        <v>53</v>
      </c>
    </row>
    <row r="25" spans="2:10" s="2" customFormat="1">
      <c r="B25" s="20">
        <f t="shared" si="1"/>
        <v>21</v>
      </c>
      <c r="C25" s="6" t="s">
        <v>71</v>
      </c>
      <c r="D25" s="6" t="s">
        <v>76</v>
      </c>
      <c r="E25" s="7" t="s">
        <v>77</v>
      </c>
      <c r="F25" s="6" t="s">
        <v>13</v>
      </c>
      <c r="G25" s="6" t="s">
        <v>21</v>
      </c>
      <c r="H25" s="6">
        <v>7</v>
      </c>
      <c r="I25" s="8">
        <f>VLOOKUP(G25,'[1]AMRUTANJAN HEALTH CARE'!$C$3:$D$117,2,FALSE)</f>
        <v>58</v>
      </c>
      <c r="J25" s="21">
        <f t="shared" si="0"/>
        <v>406</v>
      </c>
    </row>
    <row r="26" spans="2:10" s="2" customFormat="1">
      <c r="B26" s="20">
        <f t="shared" si="1"/>
        <v>22</v>
      </c>
      <c r="C26" s="6" t="s">
        <v>71</v>
      </c>
      <c r="D26" s="6" t="s">
        <v>78</v>
      </c>
      <c r="E26" s="7" t="s">
        <v>79</v>
      </c>
      <c r="F26" s="6" t="s">
        <v>13</v>
      </c>
      <c r="G26" s="6" t="s">
        <v>15</v>
      </c>
      <c r="H26" s="6">
        <v>11</v>
      </c>
      <c r="I26" s="8">
        <f>VLOOKUP(G26,'[1]AMRUTANJAN HEALTH CARE'!$C$3:$D$117,2,FALSE)</f>
        <v>53</v>
      </c>
      <c r="J26" s="21">
        <f t="shared" si="0"/>
        <v>583</v>
      </c>
    </row>
    <row r="27" spans="2:10" s="2" customFormat="1" ht="15" customHeight="1" thickBot="1">
      <c r="B27" s="22">
        <f t="shared" si="1"/>
        <v>23</v>
      </c>
      <c r="C27" s="23" t="s">
        <v>71</v>
      </c>
      <c r="D27" s="23" t="s">
        <v>80</v>
      </c>
      <c r="E27" s="24" t="s">
        <v>81</v>
      </c>
      <c r="F27" s="23" t="s">
        <v>13</v>
      </c>
      <c r="G27" s="23" t="s">
        <v>82</v>
      </c>
      <c r="H27" s="23">
        <v>4</v>
      </c>
      <c r="I27" s="25">
        <f>VLOOKUP(G27,'[1]AMRUTANJAN HEALTH CARE'!$C$3:$D$117,2,FALSE)</f>
        <v>53</v>
      </c>
      <c r="J27" s="26">
        <f t="shared" si="0"/>
        <v>212</v>
      </c>
    </row>
    <row r="28" spans="2:10" s="28" customFormat="1" ht="15.75" thickBot="1">
      <c r="B28" s="43" t="s">
        <v>83</v>
      </c>
      <c r="C28" s="44"/>
      <c r="D28" s="44"/>
      <c r="E28" s="44"/>
      <c r="F28" s="44"/>
      <c r="G28" s="44"/>
      <c r="H28" s="44"/>
      <c r="I28" s="45"/>
      <c r="J28" s="27">
        <f>SUM(J5:J27)</f>
        <v>7324</v>
      </c>
    </row>
    <row r="29" spans="2:10" s="2" customFormat="1" ht="15.75" thickBot="1">
      <c r="B29" s="10"/>
      <c r="C29" s="11"/>
      <c r="D29" s="11"/>
      <c r="E29" s="12"/>
      <c r="F29" s="11"/>
      <c r="G29" s="11"/>
      <c r="H29" s="14">
        <f>SUM(H5:H27)</f>
        <v>126</v>
      </c>
      <c r="I29" s="13"/>
      <c r="J29" s="13"/>
    </row>
    <row r="30" spans="2:10" ht="15" customHeight="1" thickBot="1">
      <c r="B30" s="38" t="s">
        <v>3</v>
      </c>
      <c r="C30" s="39"/>
      <c r="D30" s="39"/>
      <c r="E30" s="39"/>
      <c r="F30" s="39"/>
      <c r="G30" s="39"/>
      <c r="H30" s="39"/>
      <c r="I30" s="39"/>
      <c r="J30" s="40"/>
    </row>
    <row r="31" spans="2:10" ht="15" customHeight="1" thickBot="1">
      <c r="B31" s="29" t="s">
        <v>17</v>
      </c>
      <c r="C31" s="30"/>
      <c r="D31" s="30"/>
      <c r="E31" s="30"/>
      <c r="F31" s="30"/>
      <c r="G31" s="30"/>
      <c r="H31" s="30"/>
      <c r="I31" s="30"/>
      <c r="J31" s="34"/>
    </row>
    <row r="32" spans="2:10" ht="30" customHeight="1" thickBot="1">
      <c r="B32" s="35" t="s">
        <v>4</v>
      </c>
      <c r="C32" s="36"/>
      <c r="D32" s="36"/>
      <c r="E32" s="36"/>
      <c r="F32" s="36"/>
      <c r="G32" s="36"/>
      <c r="H32" s="36"/>
      <c r="I32" s="36"/>
      <c r="J32" s="37"/>
    </row>
  </sheetData>
  <sortState ref="C4:J19">
    <sortCondition ref="C4:C19"/>
    <sortCondition ref="D4:D19"/>
  </sortState>
  <mergeCells count="8">
    <mergeCell ref="B2:G2"/>
    <mergeCell ref="H2:J2"/>
    <mergeCell ref="H3:J3"/>
    <mergeCell ref="B31:J31"/>
    <mergeCell ref="B32:J32"/>
    <mergeCell ref="B30:J30"/>
    <mergeCell ref="B3:G3"/>
    <mergeCell ref="B28:I28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2025-12-08T14:00:20Z</cp:lastPrinted>
  <dcterms:created xsi:type="dcterms:W3CDTF">2023-06-13T11:10:02Z</dcterms:created>
  <dcterms:modified xsi:type="dcterms:W3CDTF">2025-12-08T14:16:48Z</dcterms:modified>
</cp:coreProperties>
</file>