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Invoice" sheetId="1" r:id="rId1"/>
    <sheet name="Sheet1" sheetId="5" r:id="rId2"/>
  </sheets>
  <definedNames>
    <definedName name="_xlnm._FilterDatabase" localSheetId="0" hidden="1">Invoice!$B$3:$P$52</definedName>
    <definedName name="_xlnm.Print_Titles" localSheetId="0">Invoice!$2:$3</definedName>
  </definedNames>
  <calcPr calcId="144525"/>
</workbook>
</file>

<file path=xl/calcChain.xml><?xml version="1.0" encoding="utf-8"?>
<calcChain xmlns="http://schemas.openxmlformats.org/spreadsheetml/2006/main">
  <c r="I50" i="1" l="1"/>
  <c r="H50" i="1"/>
  <c r="L48" i="1"/>
  <c r="N48" i="1" s="1"/>
  <c r="L47" i="1"/>
  <c r="N47" i="1" s="1"/>
  <c r="L46" i="1"/>
  <c r="N46" i="1" s="1"/>
  <c r="N45" i="1"/>
  <c r="L45" i="1"/>
  <c r="L44" i="1"/>
  <c r="N44" i="1" s="1"/>
  <c r="L43" i="1"/>
  <c r="N43" i="1" s="1"/>
  <c r="L42" i="1"/>
  <c r="N42" i="1" s="1"/>
  <c r="N41" i="1"/>
  <c r="L41" i="1"/>
  <c r="L40" i="1"/>
  <c r="N40" i="1" s="1"/>
  <c r="L39" i="1"/>
  <c r="N39" i="1" s="1"/>
  <c r="L38" i="1"/>
  <c r="N38" i="1" s="1"/>
  <c r="N37" i="1"/>
  <c r="L37" i="1"/>
  <c r="L36" i="1"/>
  <c r="N36" i="1" s="1"/>
  <c r="L35" i="1"/>
  <c r="N35" i="1" s="1"/>
  <c r="L34" i="1"/>
  <c r="N34" i="1" s="1"/>
  <c r="N33" i="1"/>
  <c r="L33" i="1"/>
  <c r="L32" i="1"/>
  <c r="N32" i="1" s="1"/>
  <c r="L31" i="1"/>
  <c r="N31" i="1" s="1"/>
  <c r="L30" i="1"/>
  <c r="N30" i="1" s="1"/>
  <c r="N29" i="1"/>
  <c r="L29" i="1"/>
  <c r="L28" i="1"/>
  <c r="N28" i="1" s="1"/>
  <c r="L27" i="1"/>
  <c r="N27" i="1" s="1"/>
  <c r="L26" i="1"/>
  <c r="N26" i="1" s="1"/>
  <c r="N25" i="1"/>
  <c r="L25" i="1"/>
  <c r="L24" i="1"/>
  <c r="N24" i="1" s="1"/>
  <c r="L23" i="1"/>
  <c r="N23" i="1" s="1"/>
  <c r="L22" i="1"/>
  <c r="N22" i="1" s="1"/>
  <c r="N21" i="1"/>
  <c r="L21" i="1"/>
  <c r="L20" i="1"/>
  <c r="N20" i="1" s="1"/>
  <c r="L19" i="1"/>
  <c r="N19" i="1" s="1"/>
  <c r="L18" i="1"/>
  <c r="N18" i="1" s="1"/>
  <c r="N17" i="1"/>
  <c r="L17" i="1"/>
  <c r="L16" i="1"/>
  <c r="N16" i="1" s="1"/>
  <c r="L15" i="1"/>
  <c r="N15" i="1" s="1"/>
  <c r="L14" i="1"/>
  <c r="N14" i="1" s="1"/>
  <c r="N13" i="1"/>
  <c r="L13" i="1"/>
  <c r="L12" i="1"/>
  <c r="N12" i="1" s="1"/>
  <c r="L11" i="1"/>
  <c r="N11" i="1" s="1"/>
  <c r="L10" i="1"/>
  <c r="N10" i="1" s="1"/>
  <c r="N9" i="1"/>
  <c r="L9" i="1"/>
  <c r="L8" i="1"/>
  <c r="N8" i="1" s="1"/>
  <c r="L7" i="1"/>
  <c r="N7" i="1" s="1"/>
  <c r="L6" i="1"/>
  <c r="N6" i="1" s="1"/>
  <c r="N5" i="1"/>
  <c r="L5" i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L4" i="1"/>
  <c r="N4" i="1" s="1"/>
  <c r="N49" i="1" l="1"/>
</calcChain>
</file>

<file path=xl/sharedStrings.xml><?xml version="1.0" encoding="utf-8"?>
<sst xmlns="http://schemas.openxmlformats.org/spreadsheetml/2006/main" count="311" uniqueCount="187">
  <si>
    <t>WEIGHT</t>
  </si>
  <si>
    <t>DATE</t>
  </si>
  <si>
    <t>FROM</t>
  </si>
  <si>
    <t>DESTINATION</t>
  </si>
  <si>
    <t>CASE</t>
  </si>
  <si>
    <t>CTC</t>
  </si>
  <si>
    <t>DD.CH.</t>
  </si>
  <si>
    <t>LR CH.</t>
  </si>
  <si>
    <t>AMT.</t>
  </si>
  <si>
    <t>SL.</t>
  </si>
  <si>
    <t>LR NO.</t>
  </si>
  <si>
    <t>INVOICE
PRAGATI LOGISTICS,
SAMANTA SAHI 
KHUNTIA LANE,8984191006
GST No:21AGHPB9356M1Z9</t>
  </si>
  <si>
    <t>INV. NO.</t>
  </si>
  <si>
    <t>JALESWAR</t>
  </si>
  <si>
    <t>PARTY NAME</t>
  </si>
  <si>
    <t>Thanking you for your business.
PRAGATI LOGISTICS</t>
  </si>
  <si>
    <t xml:space="preserve">
To,
M/S NEXON PAINTS PRIVATE LIMITED
Address: JAGATPUR, CUTTACK
GST No: 21AALCS8326D1ZI
</t>
  </si>
  <si>
    <t>OLD RATE</t>
  </si>
  <si>
    <t>HIKE 20% RATE</t>
  </si>
  <si>
    <t>DHENKANAL</t>
  </si>
  <si>
    <t>RATH PAINTS</t>
  </si>
  <si>
    <t>MANGALPUR</t>
  </si>
  <si>
    <t>GHANASHYAM SAHOO</t>
  </si>
  <si>
    <t>BERHAMPUR</t>
  </si>
  <si>
    <t>JAY MAA LAXMI HARDWARE</t>
  </si>
  <si>
    <t>PURI</t>
  </si>
  <si>
    <t>COLOUR AND COLOUR</t>
  </si>
  <si>
    <t>JEYPORE</t>
  </si>
  <si>
    <t>B K AGENCIES</t>
  </si>
  <si>
    <t>MAA SARBAMANGALA COLOUR AND HARDWARE</t>
  </si>
  <si>
    <t>DURGA STORE</t>
  </si>
  <si>
    <t>BEGUNIAPADA</t>
  </si>
  <si>
    <t>SRI LAXMI FURNITURE</t>
  </si>
  <si>
    <t>BJS ENTERPRISES</t>
  </si>
  <si>
    <t>Kindly, verify &amp; confirm within 7 days, else GST will be filed by 20th MAY, 2025.
GST to be paid by Consignor under Reverse Charge Mechanism(RCM) as per GST.</t>
  </si>
  <si>
    <t>TIKRAPADA</t>
  </si>
  <si>
    <t>PATEL HARDWARE</t>
  </si>
  <si>
    <t>BARPALI</t>
  </si>
  <si>
    <t>MAA KARAMSANI HARDWARE STORE</t>
  </si>
  <si>
    <t>SARAT</t>
  </si>
  <si>
    <t>BASUDEV CEMENT STORE</t>
  </si>
  <si>
    <t>BURLA</t>
  </si>
  <si>
    <t>ATTABIRA</t>
  </si>
  <si>
    <t>15/4/2026</t>
  </si>
  <si>
    <t>PL/JA/00814</t>
  </si>
  <si>
    <t>20</t>
  </si>
  <si>
    <t>STOCKS RETURN FROM PRAGATI GODOWN</t>
  </si>
  <si>
    <t>04/5/2026</t>
  </si>
  <si>
    <t>PL/JA/01817</t>
  </si>
  <si>
    <t>44</t>
  </si>
  <si>
    <t>PL/JA/01818</t>
  </si>
  <si>
    <t>45</t>
  </si>
  <si>
    <t>RASHMI INTERIO AND HARDWAR</t>
  </si>
  <si>
    <t>05/5/2026</t>
  </si>
  <si>
    <t>PL/JA/01908</t>
  </si>
  <si>
    <t>57</t>
  </si>
  <si>
    <t>PL/JA/01909</t>
  </si>
  <si>
    <t>54</t>
  </si>
  <si>
    <t>PL/JA/01938</t>
  </si>
  <si>
    <t>46</t>
  </si>
  <si>
    <t>KUAMARA</t>
  </si>
  <si>
    <t>MAA HARDWARE</t>
  </si>
  <si>
    <t>PL/JA/01952</t>
  </si>
  <si>
    <t>55</t>
  </si>
  <si>
    <t>PL/JA/01956</t>
  </si>
  <si>
    <t>50</t>
  </si>
  <si>
    <t>ROURKELA</t>
  </si>
  <si>
    <t>JAGANNATH HARDWARE STORE</t>
  </si>
  <si>
    <t>PL/JA/01958</t>
  </si>
  <si>
    <t>60</t>
  </si>
  <si>
    <t>RAJGANGPUR</t>
  </si>
  <si>
    <t>R K ENTERPRISES</t>
  </si>
  <si>
    <t>PL/JA/01991</t>
  </si>
  <si>
    <t>49</t>
  </si>
  <si>
    <t>SUNDERGARH</t>
  </si>
  <si>
    <t>ZAHRA DECOR</t>
  </si>
  <si>
    <t>PL/JA/02127</t>
  </si>
  <si>
    <t>48</t>
  </si>
  <si>
    <t>SERSUANTAL</t>
  </si>
  <si>
    <t>M B HARDWARE STORE</t>
  </si>
  <si>
    <t>06/5/2026</t>
  </si>
  <si>
    <t>PL/JA/01954</t>
  </si>
  <si>
    <t>61</t>
  </si>
  <si>
    <t>PADMAPUR</t>
  </si>
  <si>
    <t>NEW MAHAVEER AGENCY</t>
  </si>
  <si>
    <t>PL/JA/01967</t>
  </si>
  <si>
    <t>59</t>
  </si>
  <si>
    <t>BALIMELA</t>
  </si>
  <si>
    <t>MAA DURGA HARDWARE STORE</t>
  </si>
  <si>
    <t>PL/JA/01968</t>
  </si>
  <si>
    <t>63</t>
  </si>
  <si>
    <t>PL/JA/02000</t>
  </si>
  <si>
    <t>47</t>
  </si>
  <si>
    <t>RATHA PAINTS</t>
  </si>
  <si>
    <t>PL/JA/02002</t>
  </si>
  <si>
    <t>43</t>
  </si>
  <si>
    <t>SRIDHARPUR</t>
  </si>
  <si>
    <t>MAA SANTOSHI HARDWARE AND PAINTS</t>
  </si>
  <si>
    <t>PL/JA/02019</t>
  </si>
  <si>
    <t>51</t>
  </si>
  <si>
    <t>KENDRAPARA</t>
  </si>
  <si>
    <t>SAHOO AND SONS HARDWARE PAINTS</t>
  </si>
  <si>
    <t>PL/JA/02020</t>
  </si>
  <si>
    <t>52</t>
  </si>
  <si>
    <t>CHATRACHAKADA</t>
  </si>
  <si>
    <t>LOHITA BABA PAINTS AND HARDWARE</t>
  </si>
  <si>
    <t>07/5/2026</t>
  </si>
  <si>
    <t>PL/JA/02017</t>
  </si>
  <si>
    <t>64</t>
  </si>
  <si>
    <t>PATRAPUR</t>
  </si>
  <si>
    <t>UJALESWARI TRADERS</t>
  </si>
  <si>
    <t>PL/JA/02018</t>
  </si>
  <si>
    <t>65</t>
  </si>
  <si>
    <t>08/5/2026</t>
  </si>
  <si>
    <t>PL/JA/02125</t>
  </si>
  <si>
    <t>66</t>
  </si>
  <si>
    <t>PL/JA/02170</t>
  </si>
  <si>
    <t>58</t>
  </si>
  <si>
    <t>GOSALA</t>
  </si>
  <si>
    <t>KANHA ENTERPRISES</t>
  </si>
  <si>
    <t>11/5/2026</t>
  </si>
  <si>
    <t>PL/JA/02295</t>
  </si>
  <si>
    <t>75</t>
  </si>
  <si>
    <t>PL/JA/02297</t>
  </si>
  <si>
    <t>71</t>
  </si>
  <si>
    <t>12/5/2026</t>
  </si>
  <si>
    <t>PL/JA/02357</t>
  </si>
  <si>
    <t>72</t>
  </si>
  <si>
    <t>13/5/2026</t>
  </si>
  <si>
    <t>PL/JA/02398</t>
  </si>
  <si>
    <t>77</t>
  </si>
  <si>
    <t>NTPC KANIHA</t>
  </si>
  <si>
    <t>B L HARDWARE</t>
  </si>
  <si>
    <t>PL/JA/02441</t>
  </si>
  <si>
    <t>80</t>
  </si>
  <si>
    <t>18/5/2026</t>
  </si>
  <si>
    <t>PL/JA/02679</t>
  </si>
  <si>
    <t>83</t>
  </si>
  <si>
    <t>25/5/2026</t>
  </si>
  <si>
    <t>PL/JA/03024</t>
  </si>
  <si>
    <t>96</t>
  </si>
  <si>
    <t>RAMCHANDI TRADERS</t>
  </si>
  <si>
    <t>PL/JA/03026</t>
  </si>
  <si>
    <t>88</t>
  </si>
  <si>
    <t>PL/JA/03028</t>
  </si>
  <si>
    <t>85</t>
  </si>
  <si>
    <t>PL/JA/03050</t>
  </si>
  <si>
    <t>87</t>
  </si>
  <si>
    <t>PL/JA/03116</t>
  </si>
  <si>
    <t>89</t>
  </si>
  <si>
    <t>PL/JA/03120</t>
  </si>
  <si>
    <t>90</t>
  </si>
  <si>
    <t>OMPRAKASH GUPTA</t>
  </si>
  <si>
    <t>PL/JA/03121</t>
  </si>
  <si>
    <t>94</t>
  </si>
  <si>
    <t>PL/JA/03122</t>
  </si>
  <si>
    <t>92</t>
  </si>
  <si>
    <t>26/5/2026</t>
  </si>
  <si>
    <t>PL/JA/03071</t>
  </si>
  <si>
    <t>95</t>
  </si>
  <si>
    <t>PL/JA/03113</t>
  </si>
  <si>
    <t>102</t>
  </si>
  <si>
    <t>SAMBALPUR</t>
  </si>
  <si>
    <t>UTKAL PLYWOOD</t>
  </si>
  <si>
    <t>PL/JA/03114</t>
  </si>
  <si>
    <t>91</t>
  </si>
  <si>
    <t>SAI HARDWARE BURLA</t>
  </si>
  <si>
    <t>PL/JA/03115</t>
  </si>
  <si>
    <t>93</t>
  </si>
  <si>
    <t>PL/JA/03150</t>
  </si>
  <si>
    <t>101</t>
  </si>
  <si>
    <t>ANAKHIA</t>
  </si>
  <si>
    <t>RAINBOW TRADERS</t>
  </si>
  <si>
    <t>PL/JA/03151</t>
  </si>
  <si>
    <t>97</t>
  </si>
  <si>
    <t>27/5/2026</t>
  </si>
  <si>
    <t>PL/JA/03162</t>
  </si>
  <si>
    <t>107</t>
  </si>
  <si>
    <t>PL/JA/03197</t>
  </si>
  <si>
    <t>100</t>
  </si>
  <si>
    <t>28/5/2026</t>
  </si>
  <si>
    <t>PL/JA/03250</t>
  </si>
  <si>
    <t>105</t>
  </si>
  <si>
    <t>PL/JA/03251</t>
  </si>
  <si>
    <t>103</t>
  </si>
  <si>
    <t>(RUPEES ONE LAKH FOURTEEN THOUSAND FOUR HUNDRED EIGHTY SIX ONLY)</t>
  </si>
  <si>
    <t>Bill Date : 31/05/2026
Bill NO : 4894
Total Amount: 114486.00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</si>
</sst>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>
    <font>
      <sz val="11"/>
      <name val="Calibri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 wrapText="1"/>
    </xf>
    <xf numFmtId="164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2" fontId="0" fillId="2" borderId="1" xfId="0" applyNumberFormat="1" applyFont="1" applyFill="1" applyBorder="1"/>
    <xf numFmtId="2" fontId="0" fillId="2" borderId="4" xfId="0" applyNumberFormat="1" applyFont="1" applyFill="1" applyBorder="1"/>
    <xf numFmtId="0" fontId="0" fillId="2" borderId="2" xfId="0" applyNumberFormat="1" applyFont="1" applyFill="1" applyBorder="1"/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/>
    </xf>
    <xf numFmtId="0" fontId="0" fillId="0" borderId="1" xfId="0" applyNumberFormat="1" applyFont="1" applyBorder="1"/>
    <xf numFmtId="2" fontId="0" fillId="0" borderId="1" xfId="0" applyNumberFormat="1" applyFont="1" applyBorder="1"/>
    <xf numFmtId="0" fontId="0" fillId="3" borderId="1" xfId="0" applyNumberFormat="1" applyFont="1" applyFill="1" applyBorder="1"/>
    <xf numFmtId="2" fontId="0" fillId="0" borderId="0" xfId="0" applyNumberFormat="1" applyFont="1"/>
    <xf numFmtId="0" fontId="0" fillId="0" borderId="2" xfId="0" applyNumberFormat="1" applyFont="1" applyBorder="1"/>
    <xf numFmtId="2" fontId="0" fillId="0" borderId="4" xfId="0" applyNumberFormat="1" applyFont="1" applyBorder="1"/>
    <xf numFmtId="0" fontId="0" fillId="0" borderId="16" xfId="0" applyNumberFormat="1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1" fillId="0" borderId="5" xfId="0" applyNumberFormat="1" applyFont="1" applyBorder="1" applyAlignment="1">
      <alignment wrapText="1"/>
    </xf>
    <xf numFmtId="0" fontId="1" fillId="0" borderId="6" xfId="0" applyNumberFormat="1" applyFont="1" applyBorder="1" applyAlignment="1">
      <alignment wrapText="1"/>
    </xf>
    <xf numFmtId="0" fontId="1" fillId="0" borderId="7" xfId="0" applyNumberFormat="1" applyFont="1" applyBorder="1" applyAlignment="1">
      <alignment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0" fillId="3" borderId="2" xfId="0" applyNumberFormat="1" applyFont="1" applyFill="1" applyBorder="1"/>
    <xf numFmtId="0" fontId="1" fillId="0" borderId="0" xfId="0" applyNumberFormat="1" applyFont="1" applyAlignment="1">
      <alignment horizontal="right" vertical="center"/>
    </xf>
    <xf numFmtId="0" fontId="0" fillId="3" borderId="0" xfId="0" applyNumberFormat="1" applyFont="1" applyFill="1" applyAlignment="1">
      <alignment horizontal="center"/>
    </xf>
    <xf numFmtId="0" fontId="0" fillId="3" borderId="0" xfId="0" applyNumberFormat="1" applyFont="1" applyFill="1"/>
    <xf numFmtId="0" fontId="1" fillId="0" borderId="18" xfId="0" applyNumberFormat="1" applyFont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0" fontId="0" fillId="3" borderId="19" xfId="0" applyNumberFormat="1" applyFont="1" applyFill="1" applyBorder="1" applyAlignment="1">
      <alignment horizontal="center"/>
    </xf>
    <xf numFmtId="0" fontId="0" fillId="3" borderId="16" xfId="0" applyNumberFormat="1" applyFont="1" applyFill="1" applyBorder="1"/>
    <xf numFmtId="0" fontId="1" fillId="3" borderId="13" xfId="0" applyNumberFormat="1" applyFont="1" applyFill="1" applyBorder="1" applyAlignment="1">
      <alignment horizontal="right" vertical="center"/>
    </xf>
    <xf numFmtId="0" fontId="1" fillId="3" borderId="11" xfId="0" applyNumberFormat="1" applyFont="1" applyFill="1" applyBorder="1" applyAlignment="1">
      <alignment horizontal="right" vertical="center"/>
    </xf>
    <xf numFmtId="0" fontId="1" fillId="3" borderId="1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9526</xdr:rowOff>
    </xdr:from>
    <xdr:to>
      <xdr:col>8</xdr:col>
      <xdr:colOff>9525</xdr:colOff>
      <xdr:row>0</xdr:row>
      <xdr:rowOff>895350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299" y="9526"/>
          <a:ext cx="4038601" cy="885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2"/>
  <sheetViews>
    <sheetView tabSelected="1" workbookViewId="0">
      <selection activeCell="Q2" sqref="Q2"/>
    </sheetView>
  </sheetViews>
  <sheetFormatPr defaultRowHeight="15"/>
  <cols>
    <col min="1" max="1" width="1.5703125" style="1" customWidth="1"/>
    <col min="2" max="2" width="3.7109375" style="1" customWidth="1"/>
    <col min="3" max="3" width="10" style="1" customWidth="1"/>
    <col min="4" max="4" width="11.85546875" style="1" customWidth="1"/>
    <col min="5" max="5" width="5.42578125" style="1" customWidth="1"/>
    <col min="6" max="6" width="6.42578125" style="1" bestFit="1" customWidth="1"/>
    <col min="7" max="7" width="17" style="1" bestFit="1" customWidth="1"/>
    <col min="8" max="8" width="6.140625" style="1" customWidth="1"/>
    <col min="9" max="9" width="8.140625" style="5" customWidth="1"/>
    <col min="10" max="10" width="5.85546875" style="2" customWidth="1"/>
    <col min="11" max="11" width="5.42578125" style="2" bestFit="1" customWidth="1"/>
    <col min="12" max="12" width="7.5703125" style="2" bestFit="1" customWidth="1"/>
    <col min="13" max="13" width="6.42578125" style="2" bestFit="1" customWidth="1"/>
    <col min="14" max="14" width="9.5703125" style="2" bestFit="1" customWidth="1"/>
    <col min="15" max="15" width="44.7109375" style="1" bestFit="1" customWidth="1"/>
    <col min="16" max="16384" width="9.140625" style="1"/>
  </cols>
  <sheetData>
    <row r="1" spans="2:15" ht="76.5" customHeight="1" thickBot="1">
      <c r="B1" s="38"/>
      <c r="C1" s="39"/>
      <c r="D1" s="39"/>
      <c r="E1" s="39"/>
      <c r="F1" s="39"/>
      <c r="G1" s="39"/>
      <c r="H1" s="39"/>
      <c r="I1" s="35" t="s">
        <v>11</v>
      </c>
      <c r="J1" s="36"/>
      <c r="K1" s="36"/>
      <c r="L1" s="36"/>
      <c r="M1" s="36"/>
      <c r="N1" s="37"/>
    </row>
    <row r="2" spans="2:15" ht="69" customHeight="1" thickBot="1">
      <c r="B2" s="40" t="s">
        <v>16</v>
      </c>
      <c r="C2" s="41"/>
      <c r="D2" s="41"/>
      <c r="E2" s="41"/>
      <c r="F2" s="41"/>
      <c r="G2" s="41"/>
      <c r="H2" s="42"/>
      <c r="I2" s="35" t="s">
        <v>186</v>
      </c>
      <c r="J2" s="36"/>
      <c r="K2" s="36"/>
      <c r="L2" s="36"/>
      <c r="M2" s="36"/>
      <c r="N2" s="37"/>
      <c r="O2" s="2"/>
    </row>
    <row r="3" spans="2:15" s="6" customFormat="1" ht="45.75" thickBot="1">
      <c r="B3" s="12" t="s">
        <v>9</v>
      </c>
      <c r="C3" s="13" t="s">
        <v>1</v>
      </c>
      <c r="D3" s="13" t="s">
        <v>10</v>
      </c>
      <c r="E3" s="18" t="s">
        <v>12</v>
      </c>
      <c r="F3" s="13" t="s">
        <v>2</v>
      </c>
      <c r="G3" s="13" t="s">
        <v>3</v>
      </c>
      <c r="H3" s="13" t="s">
        <v>4</v>
      </c>
      <c r="I3" s="13" t="s">
        <v>0</v>
      </c>
      <c r="J3" s="14" t="s">
        <v>17</v>
      </c>
      <c r="K3" s="14" t="s">
        <v>18</v>
      </c>
      <c r="L3" s="15" t="s">
        <v>6</v>
      </c>
      <c r="M3" s="15" t="s">
        <v>7</v>
      </c>
      <c r="N3" s="16" t="s">
        <v>8</v>
      </c>
      <c r="O3" s="17" t="s">
        <v>14</v>
      </c>
    </row>
    <row r="4" spans="2:15" s="6" customFormat="1">
      <c r="B4" s="48">
        <v>1</v>
      </c>
      <c r="C4" s="22" t="s">
        <v>47</v>
      </c>
      <c r="D4" s="22" t="s">
        <v>48</v>
      </c>
      <c r="E4" s="22" t="s">
        <v>49</v>
      </c>
      <c r="F4" s="22" t="s">
        <v>5</v>
      </c>
      <c r="G4" s="20" t="s">
        <v>23</v>
      </c>
      <c r="H4" s="20">
        <v>51</v>
      </c>
      <c r="I4" s="20">
        <v>1289</v>
      </c>
      <c r="J4" s="21">
        <v>2.75</v>
      </c>
      <c r="K4" s="21">
        <v>3.3</v>
      </c>
      <c r="L4" s="21">
        <f>H4*15</f>
        <v>765</v>
      </c>
      <c r="M4" s="21">
        <v>50</v>
      </c>
      <c r="N4" s="25">
        <f>I4*K4+L4+M4</f>
        <v>5068.7</v>
      </c>
      <c r="O4" s="24" t="s">
        <v>33</v>
      </c>
    </row>
    <row r="5" spans="2:15" s="6" customFormat="1">
      <c r="B5" s="48">
        <f>B4+1</f>
        <v>2</v>
      </c>
      <c r="C5" s="22" t="s">
        <v>47</v>
      </c>
      <c r="D5" s="22" t="s">
        <v>50</v>
      </c>
      <c r="E5" s="22" t="s">
        <v>51</v>
      </c>
      <c r="F5" s="22" t="s">
        <v>5</v>
      </c>
      <c r="G5" s="20" t="s">
        <v>23</v>
      </c>
      <c r="H5" s="20">
        <v>31</v>
      </c>
      <c r="I5" s="20">
        <v>860</v>
      </c>
      <c r="J5" s="21">
        <v>2.75</v>
      </c>
      <c r="K5" s="21">
        <v>3.3</v>
      </c>
      <c r="L5" s="21">
        <f>H5*15</f>
        <v>465</v>
      </c>
      <c r="M5" s="21">
        <v>50</v>
      </c>
      <c r="N5" s="25">
        <f>I5*K5+L5+M5</f>
        <v>3353</v>
      </c>
      <c r="O5" s="24" t="s">
        <v>52</v>
      </c>
    </row>
    <row r="6" spans="2:15" s="6" customFormat="1">
      <c r="B6" s="48">
        <f t="shared" ref="B6:B48" si="0">B5+1</f>
        <v>3</v>
      </c>
      <c r="C6" s="22" t="s">
        <v>53</v>
      </c>
      <c r="D6" s="22" t="s">
        <v>54</v>
      </c>
      <c r="E6" s="22" t="s">
        <v>55</v>
      </c>
      <c r="F6" s="22" t="s">
        <v>5</v>
      </c>
      <c r="G6" s="20" t="s">
        <v>13</v>
      </c>
      <c r="H6" s="20">
        <v>50</v>
      </c>
      <c r="I6" s="20">
        <v>886</v>
      </c>
      <c r="J6" s="21">
        <v>2.75</v>
      </c>
      <c r="K6" s="21">
        <v>3.3</v>
      </c>
      <c r="L6" s="21">
        <f>H6*15</f>
        <v>750</v>
      </c>
      <c r="M6" s="21">
        <v>50</v>
      </c>
      <c r="N6" s="25">
        <f>I6*K6+L6+M6</f>
        <v>3723.7999999999997</v>
      </c>
      <c r="O6" s="24" t="s">
        <v>24</v>
      </c>
    </row>
    <row r="7" spans="2:15" s="6" customFormat="1">
      <c r="B7" s="48">
        <f t="shared" si="0"/>
        <v>4</v>
      </c>
      <c r="C7" s="22" t="s">
        <v>53</v>
      </c>
      <c r="D7" s="22" t="s">
        <v>56</v>
      </c>
      <c r="E7" s="22" t="s">
        <v>57</v>
      </c>
      <c r="F7" s="22" t="s">
        <v>5</v>
      </c>
      <c r="G7" s="20" t="s">
        <v>39</v>
      </c>
      <c r="H7" s="20">
        <v>21</v>
      </c>
      <c r="I7" s="20">
        <v>363</v>
      </c>
      <c r="J7" s="21">
        <v>2.75</v>
      </c>
      <c r="K7" s="21">
        <v>3.3</v>
      </c>
      <c r="L7" s="21">
        <f>H7*15</f>
        <v>315</v>
      </c>
      <c r="M7" s="21">
        <v>50</v>
      </c>
      <c r="N7" s="25">
        <f>I7*K7+L7+M7</f>
        <v>1562.8999999999999</v>
      </c>
      <c r="O7" s="24" t="s">
        <v>40</v>
      </c>
    </row>
    <row r="8" spans="2:15" s="6" customFormat="1">
      <c r="B8" s="48">
        <f t="shared" si="0"/>
        <v>5</v>
      </c>
      <c r="C8" s="22" t="s">
        <v>53</v>
      </c>
      <c r="D8" s="22" t="s">
        <v>58</v>
      </c>
      <c r="E8" s="22" t="s">
        <v>59</v>
      </c>
      <c r="F8" s="22" t="s">
        <v>5</v>
      </c>
      <c r="G8" s="20" t="s">
        <v>60</v>
      </c>
      <c r="H8" s="20">
        <v>46</v>
      </c>
      <c r="I8" s="20">
        <v>284</v>
      </c>
      <c r="J8" s="21">
        <v>2.75</v>
      </c>
      <c r="K8" s="21">
        <v>3.3</v>
      </c>
      <c r="L8" s="21">
        <f>H8*15</f>
        <v>690</v>
      </c>
      <c r="M8" s="21">
        <v>50</v>
      </c>
      <c r="N8" s="25">
        <f>I8*K8+L8+M8</f>
        <v>1677.1999999999998</v>
      </c>
      <c r="O8" s="24" t="s">
        <v>61</v>
      </c>
    </row>
    <row r="9" spans="2:15" s="6" customFormat="1">
      <c r="B9" s="48">
        <f t="shared" si="0"/>
        <v>6</v>
      </c>
      <c r="C9" s="22" t="s">
        <v>53</v>
      </c>
      <c r="D9" s="22" t="s">
        <v>62</v>
      </c>
      <c r="E9" s="22" t="s">
        <v>63</v>
      </c>
      <c r="F9" s="22" t="s">
        <v>5</v>
      </c>
      <c r="G9" s="20" t="s">
        <v>21</v>
      </c>
      <c r="H9" s="20">
        <v>30</v>
      </c>
      <c r="I9" s="20">
        <v>397</v>
      </c>
      <c r="J9" s="21">
        <v>1.5</v>
      </c>
      <c r="K9" s="21">
        <v>1.8</v>
      </c>
      <c r="L9" s="21">
        <f>H9*15</f>
        <v>450</v>
      </c>
      <c r="M9" s="21">
        <v>50</v>
      </c>
      <c r="N9" s="25">
        <f>I9*K9+L9+M9</f>
        <v>1214.5999999999999</v>
      </c>
      <c r="O9" s="24" t="s">
        <v>22</v>
      </c>
    </row>
    <row r="10" spans="2:15" s="6" customFormat="1">
      <c r="B10" s="48">
        <f t="shared" si="0"/>
        <v>7</v>
      </c>
      <c r="C10" s="22" t="s">
        <v>53</v>
      </c>
      <c r="D10" s="22" t="s">
        <v>64</v>
      </c>
      <c r="E10" s="22" t="s">
        <v>65</v>
      </c>
      <c r="F10" s="22" t="s">
        <v>5</v>
      </c>
      <c r="G10" s="20" t="s">
        <v>66</v>
      </c>
      <c r="H10" s="20">
        <v>11</v>
      </c>
      <c r="I10" s="20">
        <v>53</v>
      </c>
      <c r="J10" s="21">
        <v>3.8</v>
      </c>
      <c r="K10" s="21">
        <v>4.5599999999999996</v>
      </c>
      <c r="L10" s="21">
        <f>H10*15</f>
        <v>165</v>
      </c>
      <c r="M10" s="21">
        <v>50</v>
      </c>
      <c r="N10" s="25">
        <f>I10*K10+L10+M10</f>
        <v>456.67999999999995</v>
      </c>
      <c r="O10" s="24" t="s">
        <v>67</v>
      </c>
    </row>
    <row r="11" spans="2:15" s="6" customFormat="1">
      <c r="B11" s="48">
        <f t="shared" si="0"/>
        <v>8</v>
      </c>
      <c r="C11" s="22" t="s">
        <v>53</v>
      </c>
      <c r="D11" s="22" t="s">
        <v>68</v>
      </c>
      <c r="E11" s="22" t="s">
        <v>69</v>
      </c>
      <c r="F11" s="22" t="s">
        <v>5</v>
      </c>
      <c r="G11" s="20" t="s">
        <v>70</v>
      </c>
      <c r="H11" s="20">
        <v>28</v>
      </c>
      <c r="I11" s="20">
        <v>315</v>
      </c>
      <c r="J11" s="21">
        <v>4.8</v>
      </c>
      <c r="K11" s="21">
        <v>5.76</v>
      </c>
      <c r="L11" s="21">
        <f>H11*15</f>
        <v>420</v>
      </c>
      <c r="M11" s="21">
        <v>50</v>
      </c>
      <c r="N11" s="25">
        <f>I11*K11+L11+M11</f>
        <v>2284.3999999999996</v>
      </c>
      <c r="O11" s="24" t="s">
        <v>71</v>
      </c>
    </row>
    <row r="12" spans="2:15" s="6" customFormat="1">
      <c r="B12" s="48">
        <f t="shared" si="0"/>
        <v>9</v>
      </c>
      <c r="C12" s="22" t="s">
        <v>53</v>
      </c>
      <c r="D12" s="22" t="s">
        <v>72</v>
      </c>
      <c r="E12" s="22" t="s">
        <v>73</v>
      </c>
      <c r="F12" s="22" t="s">
        <v>5</v>
      </c>
      <c r="G12" s="22" t="s">
        <v>74</v>
      </c>
      <c r="H12" s="22">
        <v>35</v>
      </c>
      <c r="I12" s="22">
        <v>474</v>
      </c>
      <c r="J12" s="21">
        <v>3.8</v>
      </c>
      <c r="K12" s="21">
        <v>4.5599999999999996</v>
      </c>
      <c r="L12" s="21">
        <f>H12*15</f>
        <v>525</v>
      </c>
      <c r="M12" s="21">
        <v>50</v>
      </c>
      <c r="N12" s="25">
        <f>I12*K12+L12+M12</f>
        <v>2736.4399999999996</v>
      </c>
      <c r="O12" s="43" t="s">
        <v>75</v>
      </c>
    </row>
    <row r="13" spans="2:15" s="6" customFormat="1">
      <c r="B13" s="48">
        <f t="shared" si="0"/>
        <v>10</v>
      </c>
      <c r="C13" s="22" t="s">
        <v>53</v>
      </c>
      <c r="D13" s="22" t="s">
        <v>76</v>
      </c>
      <c r="E13" s="22" t="s">
        <v>77</v>
      </c>
      <c r="F13" s="22" t="s">
        <v>5</v>
      </c>
      <c r="G13" s="20" t="s">
        <v>78</v>
      </c>
      <c r="H13" s="20">
        <v>39</v>
      </c>
      <c r="I13" s="20">
        <v>913</v>
      </c>
      <c r="J13" s="21">
        <v>3.8</v>
      </c>
      <c r="K13" s="21">
        <v>4.5599999999999996</v>
      </c>
      <c r="L13" s="21">
        <f>H13*15</f>
        <v>585</v>
      </c>
      <c r="M13" s="21">
        <v>50</v>
      </c>
      <c r="N13" s="25">
        <f>I13*K13+L13+M13</f>
        <v>4798.28</v>
      </c>
      <c r="O13" s="24" t="s">
        <v>79</v>
      </c>
    </row>
    <row r="14" spans="2:15" s="6" customFormat="1">
      <c r="B14" s="48">
        <f t="shared" si="0"/>
        <v>11</v>
      </c>
      <c r="C14" s="22" t="s">
        <v>80</v>
      </c>
      <c r="D14" s="22" t="s">
        <v>81</v>
      </c>
      <c r="E14" s="22" t="s">
        <v>82</v>
      </c>
      <c r="F14" s="22" t="s">
        <v>5</v>
      </c>
      <c r="G14" s="20" t="s">
        <v>83</v>
      </c>
      <c r="H14" s="20">
        <v>13</v>
      </c>
      <c r="I14" s="20">
        <v>317</v>
      </c>
      <c r="J14" s="21">
        <v>4.8</v>
      </c>
      <c r="K14" s="21">
        <v>5.76</v>
      </c>
      <c r="L14" s="21">
        <f>H14*15</f>
        <v>195</v>
      </c>
      <c r="M14" s="21">
        <v>50</v>
      </c>
      <c r="N14" s="25">
        <f>I14*K14+L14+M14</f>
        <v>2070.92</v>
      </c>
      <c r="O14" s="24" t="s">
        <v>84</v>
      </c>
    </row>
    <row r="15" spans="2:15" s="6" customFormat="1">
      <c r="B15" s="48">
        <f t="shared" si="0"/>
        <v>12</v>
      </c>
      <c r="C15" s="22" t="s">
        <v>80</v>
      </c>
      <c r="D15" s="22" t="s">
        <v>85</v>
      </c>
      <c r="E15" s="22" t="s">
        <v>86</v>
      </c>
      <c r="F15" s="22" t="s">
        <v>5</v>
      </c>
      <c r="G15" s="20" t="s">
        <v>87</v>
      </c>
      <c r="H15" s="20">
        <v>32</v>
      </c>
      <c r="I15" s="20">
        <v>808</v>
      </c>
      <c r="J15" s="21">
        <v>4.8</v>
      </c>
      <c r="K15" s="21">
        <v>5.76</v>
      </c>
      <c r="L15" s="21">
        <f>H15*15</f>
        <v>480</v>
      </c>
      <c r="M15" s="21">
        <v>50</v>
      </c>
      <c r="N15" s="25">
        <f>I15*K15+L15+M15</f>
        <v>5184.08</v>
      </c>
      <c r="O15" s="24" t="s">
        <v>88</v>
      </c>
    </row>
    <row r="16" spans="2:15" s="6" customFormat="1">
      <c r="B16" s="48">
        <f t="shared" si="0"/>
        <v>13</v>
      </c>
      <c r="C16" s="22" t="s">
        <v>80</v>
      </c>
      <c r="D16" s="22" t="s">
        <v>89</v>
      </c>
      <c r="E16" s="22" t="s">
        <v>90</v>
      </c>
      <c r="F16" s="22" t="s">
        <v>5</v>
      </c>
      <c r="G16" s="20" t="s">
        <v>27</v>
      </c>
      <c r="H16" s="20">
        <v>156</v>
      </c>
      <c r="I16" s="20">
        <v>3384</v>
      </c>
      <c r="J16" s="21">
        <v>4.8</v>
      </c>
      <c r="K16" s="21">
        <v>5.76</v>
      </c>
      <c r="L16" s="21">
        <f>H16*15</f>
        <v>2340</v>
      </c>
      <c r="M16" s="21">
        <v>50</v>
      </c>
      <c r="N16" s="25">
        <f>I16*K16+L16+M16</f>
        <v>21881.84</v>
      </c>
      <c r="O16" s="24" t="s">
        <v>28</v>
      </c>
    </row>
    <row r="17" spans="2:15" s="6" customFormat="1">
      <c r="B17" s="48">
        <f t="shared" si="0"/>
        <v>14</v>
      </c>
      <c r="C17" s="22" t="s">
        <v>80</v>
      </c>
      <c r="D17" s="22" t="s">
        <v>91</v>
      </c>
      <c r="E17" s="22" t="s">
        <v>92</v>
      </c>
      <c r="F17" s="22" t="s">
        <v>5</v>
      </c>
      <c r="G17" s="20" t="s">
        <v>19</v>
      </c>
      <c r="H17" s="20">
        <v>10</v>
      </c>
      <c r="I17" s="20">
        <v>195</v>
      </c>
      <c r="J17" s="21">
        <v>1.5</v>
      </c>
      <c r="K17" s="21">
        <v>1.8</v>
      </c>
      <c r="L17" s="21">
        <f>H17*15</f>
        <v>150</v>
      </c>
      <c r="M17" s="21">
        <v>50</v>
      </c>
      <c r="N17" s="25">
        <f>I17*K17+L17+M17</f>
        <v>551</v>
      </c>
      <c r="O17" s="24" t="s">
        <v>93</v>
      </c>
    </row>
    <row r="18" spans="2:15" s="6" customFormat="1">
      <c r="B18" s="48">
        <f t="shared" si="0"/>
        <v>15</v>
      </c>
      <c r="C18" s="22" t="s">
        <v>80</v>
      </c>
      <c r="D18" s="22" t="s">
        <v>94</v>
      </c>
      <c r="E18" s="22" t="s">
        <v>95</v>
      </c>
      <c r="F18" s="22" t="s">
        <v>5</v>
      </c>
      <c r="G18" s="20" t="s">
        <v>96</v>
      </c>
      <c r="H18" s="20">
        <v>33</v>
      </c>
      <c r="I18" s="20">
        <v>389</v>
      </c>
      <c r="J18" s="21">
        <v>1.5</v>
      </c>
      <c r="K18" s="21">
        <v>1.8</v>
      </c>
      <c r="L18" s="21">
        <f>H18*15</f>
        <v>495</v>
      </c>
      <c r="M18" s="21">
        <v>50</v>
      </c>
      <c r="N18" s="25">
        <f>I18*K18+L18+M18</f>
        <v>1245.2</v>
      </c>
      <c r="O18" s="24" t="s">
        <v>97</v>
      </c>
    </row>
    <row r="19" spans="2:15" s="6" customFormat="1">
      <c r="B19" s="48">
        <f t="shared" si="0"/>
        <v>16</v>
      </c>
      <c r="C19" s="22" t="s">
        <v>80</v>
      </c>
      <c r="D19" s="22" t="s">
        <v>98</v>
      </c>
      <c r="E19" s="22" t="s">
        <v>99</v>
      </c>
      <c r="F19" s="22" t="s">
        <v>5</v>
      </c>
      <c r="G19" s="20" t="s">
        <v>100</v>
      </c>
      <c r="H19" s="20">
        <v>11</v>
      </c>
      <c r="I19" s="20">
        <v>181</v>
      </c>
      <c r="J19" s="21">
        <v>1.5</v>
      </c>
      <c r="K19" s="21">
        <v>1.8</v>
      </c>
      <c r="L19" s="21">
        <f>H19*15</f>
        <v>165</v>
      </c>
      <c r="M19" s="21">
        <v>50</v>
      </c>
      <c r="N19" s="25">
        <f>I19*K19+L19+M19</f>
        <v>540.79999999999995</v>
      </c>
      <c r="O19" s="24" t="s">
        <v>101</v>
      </c>
    </row>
    <row r="20" spans="2:15" s="6" customFormat="1">
      <c r="B20" s="48">
        <f t="shared" si="0"/>
        <v>17</v>
      </c>
      <c r="C20" s="22" t="s">
        <v>80</v>
      </c>
      <c r="D20" s="22" t="s">
        <v>102</v>
      </c>
      <c r="E20" s="22" t="s">
        <v>103</v>
      </c>
      <c r="F20" s="22" t="s">
        <v>5</v>
      </c>
      <c r="G20" s="20" t="s">
        <v>104</v>
      </c>
      <c r="H20" s="20">
        <v>11</v>
      </c>
      <c r="I20" s="20">
        <v>193</v>
      </c>
      <c r="J20" s="21">
        <v>1.5</v>
      </c>
      <c r="K20" s="21">
        <v>1.8</v>
      </c>
      <c r="L20" s="21">
        <f>H20*15</f>
        <v>165</v>
      </c>
      <c r="M20" s="21">
        <v>50</v>
      </c>
      <c r="N20" s="25">
        <f>I20*K20+L20+M20</f>
        <v>562.40000000000009</v>
      </c>
      <c r="O20" s="24" t="s">
        <v>105</v>
      </c>
    </row>
    <row r="21" spans="2:15" s="6" customFormat="1">
      <c r="B21" s="48">
        <f t="shared" si="0"/>
        <v>18</v>
      </c>
      <c r="C21" s="22" t="s">
        <v>106</v>
      </c>
      <c r="D21" s="22" t="s">
        <v>107</v>
      </c>
      <c r="E21" s="22" t="s">
        <v>108</v>
      </c>
      <c r="F21" s="22" t="s">
        <v>5</v>
      </c>
      <c r="G21" s="22" t="s">
        <v>109</v>
      </c>
      <c r="H21" s="22">
        <v>15</v>
      </c>
      <c r="I21" s="22">
        <v>443</v>
      </c>
      <c r="J21" s="21">
        <v>3.8</v>
      </c>
      <c r="K21" s="21">
        <v>4.5599999999999996</v>
      </c>
      <c r="L21" s="21">
        <f>H21*15</f>
        <v>225</v>
      </c>
      <c r="M21" s="21">
        <v>50</v>
      </c>
      <c r="N21" s="25">
        <f>I21*K21+L21+M21</f>
        <v>2295.08</v>
      </c>
      <c r="O21" s="43" t="s">
        <v>110</v>
      </c>
    </row>
    <row r="22" spans="2:15" s="6" customFormat="1">
      <c r="B22" s="48">
        <f t="shared" si="0"/>
        <v>19</v>
      </c>
      <c r="C22" s="22" t="s">
        <v>106</v>
      </c>
      <c r="D22" s="22" t="s">
        <v>111</v>
      </c>
      <c r="E22" s="22" t="s">
        <v>112</v>
      </c>
      <c r="F22" s="22" t="s">
        <v>5</v>
      </c>
      <c r="G22" s="20" t="s">
        <v>31</v>
      </c>
      <c r="H22" s="20">
        <v>114</v>
      </c>
      <c r="I22" s="20">
        <v>2363</v>
      </c>
      <c r="J22" s="21">
        <v>2.75</v>
      </c>
      <c r="K22" s="21">
        <v>3.3</v>
      </c>
      <c r="L22" s="21">
        <f>H22*15</f>
        <v>1710</v>
      </c>
      <c r="M22" s="21">
        <v>50</v>
      </c>
      <c r="N22" s="25">
        <f>I22*K22+L22+M22</f>
        <v>9557.9</v>
      </c>
      <c r="O22" s="24" t="s">
        <v>32</v>
      </c>
    </row>
    <row r="23" spans="2:15" s="6" customFormat="1">
      <c r="B23" s="48">
        <f t="shared" si="0"/>
        <v>20</v>
      </c>
      <c r="C23" s="22" t="s">
        <v>113</v>
      </c>
      <c r="D23" s="22" t="s">
        <v>114</v>
      </c>
      <c r="E23" s="22" t="s">
        <v>115</v>
      </c>
      <c r="F23" s="22" t="s">
        <v>5</v>
      </c>
      <c r="G23" s="20" t="s">
        <v>37</v>
      </c>
      <c r="H23" s="20">
        <v>5</v>
      </c>
      <c r="I23" s="20">
        <v>50</v>
      </c>
      <c r="J23" s="21">
        <v>3.8</v>
      </c>
      <c r="K23" s="21">
        <v>4.5599999999999996</v>
      </c>
      <c r="L23" s="21">
        <f>H23*15</f>
        <v>75</v>
      </c>
      <c r="M23" s="21">
        <v>50</v>
      </c>
      <c r="N23" s="25">
        <f>I23*K23+L23+M23</f>
        <v>353</v>
      </c>
      <c r="O23" s="24" t="s">
        <v>38</v>
      </c>
    </row>
    <row r="24" spans="2:15" s="6" customFormat="1">
      <c r="B24" s="48">
        <f t="shared" si="0"/>
        <v>21</v>
      </c>
      <c r="C24" s="22" t="s">
        <v>113</v>
      </c>
      <c r="D24" s="22" t="s">
        <v>116</v>
      </c>
      <c r="E24" s="22" t="s">
        <v>117</v>
      </c>
      <c r="F24" s="22" t="s">
        <v>5</v>
      </c>
      <c r="G24" s="20" t="s">
        <v>118</v>
      </c>
      <c r="H24" s="20">
        <v>25</v>
      </c>
      <c r="I24" s="20">
        <v>570</v>
      </c>
      <c r="J24" s="21">
        <v>3.8</v>
      </c>
      <c r="K24" s="21">
        <v>4.5599999999999996</v>
      </c>
      <c r="L24" s="21">
        <f>H24*15</f>
        <v>375</v>
      </c>
      <c r="M24" s="21">
        <v>50</v>
      </c>
      <c r="N24" s="25">
        <f>I24*K24+L24+M24</f>
        <v>3024.2</v>
      </c>
      <c r="O24" s="24" t="s">
        <v>119</v>
      </c>
    </row>
    <row r="25" spans="2:15" s="6" customFormat="1">
      <c r="B25" s="48">
        <f t="shared" si="0"/>
        <v>22</v>
      </c>
      <c r="C25" s="22" t="s">
        <v>120</v>
      </c>
      <c r="D25" s="22" t="s">
        <v>121</v>
      </c>
      <c r="E25" s="22" t="s">
        <v>122</v>
      </c>
      <c r="F25" s="22" t="s">
        <v>5</v>
      </c>
      <c r="G25" s="20" t="s">
        <v>23</v>
      </c>
      <c r="H25" s="20">
        <v>6</v>
      </c>
      <c r="I25" s="20">
        <v>151</v>
      </c>
      <c r="J25" s="21">
        <v>2.75</v>
      </c>
      <c r="K25" s="21">
        <v>3.3</v>
      </c>
      <c r="L25" s="21">
        <f>H25*15</f>
        <v>90</v>
      </c>
      <c r="M25" s="21">
        <v>50</v>
      </c>
      <c r="N25" s="25">
        <f>I25*K25+L25+M25</f>
        <v>638.29999999999995</v>
      </c>
      <c r="O25" s="24" t="s">
        <v>52</v>
      </c>
    </row>
    <row r="26" spans="2:15" s="6" customFormat="1">
      <c r="B26" s="48">
        <f t="shared" si="0"/>
        <v>23</v>
      </c>
      <c r="C26" s="22" t="s">
        <v>120</v>
      </c>
      <c r="D26" s="22" t="s">
        <v>123</v>
      </c>
      <c r="E26" s="22" t="s">
        <v>124</v>
      </c>
      <c r="F26" s="22" t="s">
        <v>5</v>
      </c>
      <c r="G26" s="22" t="s">
        <v>109</v>
      </c>
      <c r="H26" s="22">
        <v>26</v>
      </c>
      <c r="I26" s="22">
        <v>653</v>
      </c>
      <c r="J26" s="21">
        <v>3.8</v>
      </c>
      <c r="K26" s="21">
        <v>4.5599999999999996</v>
      </c>
      <c r="L26" s="21">
        <f>H26*15</f>
        <v>390</v>
      </c>
      <c r="M26" s="21">
        <v>50</v>
      </c>
      <c r="N26" s="25">
        <f>I26*K26+L26+M26</f>
        <v>3417.68</v>
      </c>
      <c r="O26" s="43" t="s">
        <v>110</v>
      </c>
    </row>
    <row r="27" spans="2:15" s="6" customFormat="1">
      <c r="B27" s="48">
        <f t="shared" si="0"/>
        <v>24</v>
      </c>
      <c r="C27" s="22" t="s">
        <v>125</v>
      </c>
      <c r="D27" s="22" t="s">
        <v>126</v>
      </c>
      <c r="E27" s="22" t="s">
        <v>127</v>
      </c>
      <c r="F27" s="22" t="s">
        <v>5</v>
      </c>
      <c r="G27" s="20" t="s">
        <v>25</v>
      </c>
      <c r="H27" s="20">
        <v>8</v>
      </c>
      <c r="I27" s="20">
        <v>93</v>
      </c>
      <c r="J27" s="21">
        <v>1.5</v>
      </c>
      <c r="K27" s="21">
        <v>1.8</v>
      </c>
      <c r="L27" s="21">
        <f>H27*15</f>
        <v>120</v>
      </c>
      <c r="M27" s="21">
        <v>50</v>
      </c>
      <c r="N27" s="25">
        <f>I27*K27+L27+M27</f>
        <v>337.4</v>
      </c>
      <c r="O27" s="24" t="s">
        <v>26</v>
      </c>
    </row>
    <row r="28" spans="2:15" s="6" customFormat="1">
      <c r="B28" s="48">
        <f t="shared" si="0"/>
        <v>25</v>
      </c>
      <c r="C28" s="22" t="s">
        <v>128</v>
      </c>
      <c r="D28" s="22" t="s">
        <v>129</v>
      </c>
      <c r="E28" s="22" t="s">
        <v>130</v>
      </c>
      <c r="F28" s="22" t="s">
        <v>5</v>
      </c>
      <c r="G28" s="20" t="s">
        <v>131</v>
      </c>
      <c r="H28" s="20">
        <v>59</v>
      </c>
      <c r="I28" s="20">
        <v>868</v>
      </c>
      <c r="J28" s="21">
        <v>2.75</v>
      </c>
      <c r="K28" s="21">
        <v>3.3</v>
      </c>
      <c r="L28" s="21">
        <f>H28*15</f>
        <v>885</v>
      </c>
      <c r="M28" s="21">
        <v>50</v>
      </c>
      <c r="N28" s="25">
        <f>I28*K28+L28+M28</f>
        <v>3799.3999999999996</v>
      </c>
      <c r="O28" s="24" t="s">
        <v>132</v>
      </c>
    </row>
    <row r="29" spans="2:15" s="6" customFormat="1">
      <c r="B29" s="48">
        <f t="shared" si="0"/>
        <v>26</v>
      </c>
      <c r="C29" s="22" t="s">
        <v>128</v>
      </c>
      <c r="D29" s="22" t="s">
        <v>133</v>
      </c>
      <c r="E29" s="22" t="s">
        <v>134</v>
      </c>
      <c r="F29" s="22" t="s">
        <v>5</v>
      </c>
      <c r="G29" s="20" t="s">
        <v>19</v>
      </c>
      <c r="H29" s="20">
        <v>7</v>
      </c>
      <c r="I29" s="20">
        <v>100</v>
      </c>
      <c r="J29" s="21">
        <v>1.5</v>
      </c>
      <c r="K29" s="21">
        <v>1.8</v>
      </c>
      <c r="L29" s="21">
        <f>H29*15</f>
        <v>105</v>
      </c>
      <c r="M29" s="21">
        <v>50</v>
      </c>
      <c r="N29" s="25">
        <f>I29*K29+L29+M29</f>
        <v>335</v>
      </c>
      <c r="O29" s="24" t="s">
        <v>20</v>
      </c>
    </row>
    <row r="30" spans="2:15" s="6" customFormat="1">
      <c r="B30" s="48">
        <f t="shared" si="0"/>
        <v>27</v>
      </c>
      <c r="C30" s="22" t="s">
        <v>135</v>
      </c>
      <c r="D30" s="22" t="s">
        <v>136</v>
      </c>
      <c r="E30" s="22" t="s">
        <v>137</v>
      </c>
      <c r="F30" s="22" t="s">
        <v>5</v>
      </c>
      <c r="G30" s="20" t="s">
        <v>21</v>
      </c>
      <c r="H30" s="20">
        <v>15</v>
      </c>
      <c r="I30" s="20">
        <v>260</v>
      </c>
      <c r="J30" s="21">
        <v>1.5</v>
      </c>
      <c r="K30" s="21">
        <v>1.8</v>
      </c>
      <c r="L30" s="21">
        <f>H30*15</f>
        <v>225</v>
      </c>
      <c r="M30" s="21">
        <v>50</v>
      </c>
      <c r="N30" s="25">
        <f>I30*K30+L30+M30</f>
        <v>743</v>
      </c>
      <c r="O30" s="24" t="s">
        <v>22</v>
      </c>
    </row>
    <row r="31" spans="2:15" s="6" customFormat="1" ht="15" customHeight="1">
      <c r="B31" s="48">
        <f t="shared" si="0"/>
        <v>28</v>
      </c>
      <c r="C31" s="22" t="s">
        <v>138</v>
      </c>
      <c r="D31" s="22" t="s">
        <v>139</v>
      </c>
      <c r="E31" s="22" t="s">
        <v>140</v>
      </c>
      <c r="F31" s="22" t="s">
        <v>5</v>
      </c>
      <c r="G31" s="20" t="s">
        <v>23</v>
      </c>
      <c r="H31" s="20">
        <v>11</v>
      </c>
      <c r="I31" s="20">
        <v>164</v>
      </c>
      <c r="J31" s="21">
        <v>2.75</v>
      </c>
      <c r="K31" s="21">
        <v>3.3</v>
      </c>
      <c r="L31" s="21">
        <f>H31*15</f>
        <v>165</v>
      </c>
      <c r="M31" s="21">
        <v>50</v>
      </c>
      <c r="N31" s="25">
        <f>I31*K31+L31+M31</f>
        <v>756.19999999999993</v>
      </c>
      <c r="O31" s="24" t="s">
        <v>141</v>
      </c>
    </row>
    <row r="32" spans="2:15" s="6" customFormat="1">
      <c r="B32" s="48">
        <f t="shared" si="0"/>
        <v>29</v>
      </c>
      <c r="C32" s="22" t="s">
        <v>138</v>
      </c>
      <c r="D32" s="22" t="s">
        <v>142</v>
      </c>
      <c r="E32" s="22" t="s">
        <v>143</v>
      </c>
      <c r="F32" s="22" t="s">
        <v>5</v>
      </c>
      <c r="G32" s="22" t="s">
        <v>109</v>
      </c>
      <c r="H32" s="22">
        <v>20</v>
      </c>
      <c r="I32" s="22">
        <v>633</v>
      </c>
      <c r="J32" s="21">
        <v>3.8</v>
      </c>
      <c r="K32" s="21">
        <v>4.5599999999999996</v>
      </c>
      <c r="L32" s="21">
        <f>H32*15</f>
        <v>300</v>
      </c>
      <c r="M32" s="21">
        <v>50</v>
      </c>
      <c r="N32" s="25">
        <f>I32*K32+L32+M32</f>
        <v>3236.4799999999996</v>
      </c>
      <c r="O32" s="43" t="s">
        <v>110</v>
      </c>
    </row>
    <row r="33" spans="2:15" s="6" customFormat="1">
      <c r="B33" s="48">
        <f t="shared" si="0"/>
        <v>30</v>
      </c>
      <c r="C33" s="22" t="s">
        <v>138</v>
      </c>
      <c r="D33" s="22" t="s">
        <v>144</v>
      </c>
      <c r="E33" s="22" t="s">
        <v>145</v>
      </c>
      <c r="F33" s="22" t="s">
        <v>5</v>
      </c>
      <c r="G33" s="20" t="s">
        <v>23</v>
      </c>
      <c r="H33" s="20">
        <v>5</v>
      </c>
      <c r="I33" s="20">
        <v>130</v>
      </c>
      <c r="J33" s="21">
        <v>2.75</v>
      </c>
      <c r="K33" s="21">
        <v>3.3</v>
      </c>
      <c r="L33" s="21">
        <f>H33*15</f>
        <v>75</v>
      </c>
      <c r="M33" s="21">
        <v>50</v>
      </c>
      <c r="N33" s="25">
        <f>I33*K33+L33+M33</f>
        <v>554</v>
      </c>
      <c r="O33" s="24" t="s">
        <v>33</v>
      </c>
    </row>
    <row r="34" spans="2:15" s="6" customFormat="1">
      <c r="B34" s="48">
        <f t="shared" si="0"/>
        <v>31</v>
      </c>
      <c r="C34" s="22" t="s">
        <v>138</v>
      </c>
      <c r="D34" s="22" t="s">
        <v>146</v>
      </c>
      <c r="E34" s="22" t="s">
        <v>147</v>
      </c>
      <c r="F34" s="22" t="s">
        <v>5</v>
      </c>
      <c r="G34" s="20" t="s">
        <v>21</v>
      </c>
      <c r="H34" s="20">
        <v>3</v>
      </c>
      <c r="I34" s="20">
        <v>15</v>
      </c>
      <c r="J34" s="21">
        <v>1.5</v>
      </c>
      <c r="K34" s="21">
        <v>1.8</v>
      </c>
      <c r="L34" s="21">
        <f>H34*15</f>
        <v>45</v>
      </c>
      <c r="M34" s="21">
        <v>50</v>
      </c>
      <c r="N34" s="25">
        <f>I34*K34+L34+M34</f>
        <v>122</v>
      </c>
      <c r="O34" s="24" t="s">
        <v>22</v>
      </c>
    </row>
    <row r="35" spans="2:15" s="6" customFormat="1">
      <c r="B35" s="48">
        <f t="shared" si="0"/>
        <v>32</v>
      </c>
      <c r="C35" s="22" t="s">
        <v>138</v>
      </c>
      <c r="D35" s="22" t="s">
        <v>148</v>
      </c>
      <c r="E35" s="22" t="s">
        <v>149</v>
      </c>
      <c r="F35" s="22" t="s">
        <v>5</v>
      </c>
      <c r="G35" s="20" t="s">
        <v>83</v>
      </c>
      <c r="H35" s="20">
        <v>2</v>
      </c>
      <c r="I35" s="20">
        <v>8</v>
      </c>
      <c r="J35" s="21">
        <v>4.8</v>
      </c>
      <c r="K35" s="21">
        <v>5.76</v>
      </c>
      <c r="L35" s="21">
        <f>H35*15</f>
        <v>30</v>
      </c>
      <c r="M35" s="21">
        <v>50</v>
      </c>
      <c r="N35" s="25">
        <f>I35*K35+L35+M35</f>
        <v>126.08</v>
      </c>
      <c r="O35" s="24" t="s">
        <v>84</v>
      </c>
    </row>
    <row r="36" spans="2:15" s="6" customFormat="1">
      <c r="B36" s="48">
        <f t="shared" si="0"/>
        <v>33</v>
      </c>
      <c r="C36" s="22" t="s">
        <v>138</v>
      </c>
      <c r="D36" s="22" t="s">
        <v>150</v>
      </c>
      <c r="E36" s="22" t="s">
        <v>151</v>
      </c>
      <c r="F36" s="22" t="s">
        <v>5</v>
      </c>
      <c r="G36" s="20" t="s">
        <v>66</v>
      </c>
      <c r="H36" s="20">
        <v>28</v>
      </c>
      <c r="I36" s="20">
        <v>496</v>
      </c>
      <c r="J36" s="21">
        <v>3.8</v>
      </c>
      <c r="K36" s="21">
        <v>4.5599999999999996</v>
      </c>
      <c r="L36" s="21">
        <f>H36*15</f>
        <v>420</v>
      </c>
      <c r="M36" s="21">
        <v>50</v>
      </c>
      <c r="N36" s="25">
        <f>I36*K36+L36+M36</f>
        <v>2731.7599999999998</v>
      </c>
      <c r="O36" s="24" t="s">
        <v>152</v>
      </c>
    </row>
    <row r="37" spans="2:15" s="6" customFormat="1">
      <c r="B37" s="48">
        <f t="shared" si="0"/>
        <v>34</v>
      </c>
      <c r="C37" s="22" t="s">
        <v>138</v>
      </c>
      <c r="D37" s="22" t="s">
        <v>153</v>
      </c>
      <c r="E37" s="22" t="s">
        <v>154</v>
      </c>
      <c r="F37" s="22" t="s">
        <v>5</v>
      </c>
      <c r="G37" s="20" t="s">
        <v>66</v>
      </c>
      <c r="H37" s="20">
        <v>4</v>
      </c>
      <c r="I37" s="20">
        <v>21</v>
      </c>
      <c r="J37" s="21">
        <v>3.8</v>
      </c>
      <c r="K37" s="21">
        <v>4.5599999999999996</v>
      </c>
      <c r="L37" s="21">
        <f>H37*15</f>
        <v>60</v>
      </c>
      <c r="M37" s="21">
        <v>50</v>
      </c>
      <c r="N37" s="25">
        <f>I37*K37+L37+M37</f>
        <v>205.76</v>
      </c>
      <c r="O37" s="24" t="s">
        <v>67</v>
      </c>
    </row>
    <row r="38" spans="2:15" s="6" customFormat="1">
      <c r="B38" s="48">
        <f t="shared" si="0"/>
        <v>35</v>
      </c>
      <c r="C38" s="22" t="s">
        <v>138</v>
      </c>
      <c r="D38" s="22" t="s">
        <v>155</v>
      </c>
      <c r="E38" s="22" t="s">
        <v>156</v>
      </c>
      <c r="F38" s="22" t="s">
        <v>5</v>
      </c>
      <c r="G38" s="20" t="s">
        <v>70</v>
      </c>
      <c r="H38" s="20">
        <v>12</v>
      </c>
      <c r="I38" s="20">
        <v>248</v>
      </c>
      <c r="J38" s="21">
        <v>4.8</v>
      </c>
      <c r="K38" s="21">
        <v>5.76</v>
      </c>
      <c r="L38" s="21">
        <f>H38*15</f>
        <v>180</v>
      </c>
      <c r="M38" s="21">
        <v>50</v>
      </c>
      <c r="N38" s="25">
        <f>I38*K38+L38+M38</f>
        <v>1658.48</v>
      </c>
      <c r="O38" s="24" t="s">
        <v>71</v>
      </c>
    </row>
    <row r="39" spans="2:15" s="6" customFormat="1">
      <c r="B39" s="48">
        <f t="shared" si="0"/>
        <v>36</v>
      </c>
      <c r="C39" s="22" t="s">
        <v>157</v>
      </c>
      <c r="D39" s="22" t="s">
        <v>158</v>
      </c>
      <c r="E39" s="22" t="s">
        <v>159</v>
      </c>
      <c r="F39" s="22" t="s">
        <v>5</v>
      </c>
      <c r="G39" s="20" t="s">
        <v>23</v>
      </c>
      <c r="H39" s="20">
        <v>7</v>
      </c>
      <c r="I39" s="20">
        <v>175</v>
      </c>
      <c r="J39" s="21">
        <v>2.75</v>
      </c>
      <c r="K39" s="21">
        <v>3.3</v>
      </c>
      <c r="L39" s="21">
        <f>H39*15</f>
        <v>105</v>
      </c>
      <c r="M39" s="21">
        <v>50</v>
      </c>
      <c r="N39" s="25">
        <f>I39*K39+L39+M39</f>
        <v>732.5</v>
      </c>
      <c r="O39" s="24" t="s">
        <v>52</v>
      </c>
    </row>
    <row r="40" spans="2:15" s="6" customFormat="1">
      <c r="B40" s="48">
        <f t="shared" si="0"/>
        <v>37</v>
      </c>
      <c r="C40" s="22" t="s">
        <v>157</v>
      </c>
      <c r="D40" s="22" t="s">
        <v>160</v>
      </c>
      <c r="E40" s="22" t="s">
        <v>161</v>
      </c>
      <c r="F40" s="22" t="s">
        <v>5</v>
      </c>
      <c r="G40" s="22" t="s">
        <v>162</v>
      </c>
      <c r="H40" s="22">
        <v>18</v>
      </c>
      <c r="I40" s="22">
        <v>506</v>
      </c>
      <c r="J40" s="21">
        <v>3.8</v>
      </c>
      <c r="K40" s="21">
        <v>4.5599999999999996</v>
      </c>
      <c r="L40" s="21">
        <f>H40*15</f>
        <v>270</v>
      </c>
      <c r="M40" s="21">
        <v>50</v>
      </c>
      <c r="N40" s="25">
        <f>I40*K40+L40+M40</f>
        <v>2627.3599999999997</v>
      </c>
      <c r="O40" s="43" t="s">
        <v>163</v>
      </c>
    </row>
    <row r="41" spans="2:15" s="6" customFormat="1">
      <c r="B41" s="48">
        <f t="shared" si="0"/>
        <v>38</v>
      </c>
      <c r="C41" s="22" t="s">
        <v>157</v>
      </c>
      <c r="D41" s="22" t="s">
        <v>164</v>
      </c>
      <c r="E41" s="22" t="s">
        <v>165</v>
      </c>
      <c r="F41" s="22" t="s">
        <v>5</v>
      </c>
      <c r="G41" s="20" t="s">
        <v>41</v>
      </c>
      <c r="H41" s="20">
        <v>41</v>
      </c>
      <c r="I41" s="20">
        <v>560</v>
      </c>
      <c r="J41" s="21">
        <v>3.8</v>
      </c>
      <c r="K41" s="21">
        <v>4.5599999999999996</v>
      </c>
      <c r="L41" s="21">
        <f>H41*15</f>
        <v>615</v>
      </c>
      <c r="M41" s="21">
        <v>50</v>
      </c>
      <c r="N41" s="25">
        <f>I41*K41+L41+M41</f>
        <v>3218.6</v>
      </c>
      <c r="O41" s="24" t="s">
        <v>166</v>
      </c>
    </row>
    <row r="42" spans="2:15" s="6" customFormat="1">
      <c r="B42" s="48">
        <f t="shared" si="0"/>
        <v>39</v>
      </c>
      <c r="C42" s="22" t="s">
        <v>157</v>
      </c>
      <c r="D42" s="22" t="s">
        <v>167</v>
      </c>
      <c r="E42" s="22" t="s">
        <v>168</v>
      </c>
      <c r="F42" s="22" t="s">
        <v>5</v>
      </c>
      <c r="G42" s="20" t="s">
        <v>42</v>
      </c>
      <c r="H42" s="20">
        <v>33</v>
      </c>
      <c r="I42" s="20">
        <v>573</v>
      </c>
      <c r="J42" s="21">
        <v>3.8</v>
      </c>
      <c r="K42" s="21">
        <v>4.5599999999999996</v>
      </c>
      <c r="L42" s="21">
        <f>H42*15</f>
        <v>495</v>
      </c>
      <c r="M42" s="21">
        <v>50</v>
      </c>
      <c r="N42" s="25">
        <f>I42*K42+L42+M42</f>
        <v>3157.8799999999997</v>
      </c>
      <c r="O42" s="24" t="s">
        <v>30</v>
      </c>
    </row>
    <row r="43" spans="2:15" s="6" customFormat="1">
      <c r="B43" s="48">
        <f t="shared" si="0"/>
        <v>40</v>
      </c>
      <c r="C43" s="22" t="s">
        <v>157</v>
      </c>
      <c r="D43" s="22" t="s">
        <v>169</v>
      </c>
      <c r="E43" s="22" t="s">
        <v>170</v>
      </c>
      <c r="F43" s="22" t="s">
        <v>5</v>
      </c>
      <c r="G43" s="20" t="s">
        <v>171</v>
      </c>
      <c r="H43" s="20">
        <v>6</v>
      </c>
      <c r="I43" s="20">
        <v>60</v>
      </c>
      <c r="J43" s="21">
        <v>1.5</v>
      </c>
      <c r="K43" s="21">
        <v>1.8</v>
      </c>
      <c r="L43" s="21">
        <f>H43*15</f>
        <v>90</v>
      </c>
      <c r="M43" s="21">
        <v>50</v>
      </c>
      <c r="N43" s="25">
        <f>I43*K43+L43+M43</f>
        <v>248</v>
      </c>
      <c r="O43" s="24" t="s">
        <v>172</v>
      </c>
    </row>
    <row r="44" spans="2:15" s="6" customFormat="1">
      <c r="B44" s="48">
        <f t="shared" si="0"/>
        <v>41</v>
      </c>
      <c r="C44" s="22" t="s">
        <v>157</v>
      </c>
      <c r="D44" s="22" t="s">
        <v>173</v>
      </c>
      <c r="E44" s="22" t="s">
        <v>174</v>
      </c>
      <c r="F44" s="22" t="s">
        <v>5</v>
      </c>
      <c r="G44" s="20" t="s">
        <v>104</v>
      </c>
      <c r="H44" s="20">
        <v>15</v>
      </c>
      <c r="I44" s="20">
        <v>254</v>
      </c>
      <c r="J44" s="21">
        <v>1.5</v>
      </c>
      <c r="K44" s="21">
        <v>1.8</v>
      </c>
      <c r="L44" s="21">
        <f>H44*15</f>
        <v>225</v>
      </c>
      <c r="M44" s="21">
        <v>50</v>
      </c>
      <c r="N44" s="25">
        <f>I44*K44+L44+M44</f>
        <v>732.2</v>
      </c>
      <c r="O44" s="24" t="s">
        <v>105</v>
      </c>
    </row>
    <row r="45" spans="2:15" s="6" customFormat="1">
      <c r="B45" s="48">
        <f t="shared" si="0"/>
        <v>42</v>
      </c>
      <c r="C45" s="22" t="s">
        <v>175</v>
      </c>
      <c r="D45" s="22" t="s">
        <v>176</v>
      </c>
      <c r="E45" s="22" t="s">
        <v>177</v>
      </c>
      <c r="F45" s="22" t="s">
        <v>5</v>
      </c>
      <c r="G45" s="20" t="s">
        <v>25</v>
      </c>
      <c r="H45" s="20">
        <v>3</v>
      </c>
      <c r="I45" s="20">
        <v>33</v>
      </c>
      <c r="J45" s="21">
        <v>1.5</v>
      </c>
      <c r="K45" s="21">
        <v>1.8</v>
      </c>
      <c r="L45" s="21">
        <f>H45*15</f>
        <v>45</v>
      </c>
      <c r="M45" s="21">
        <v>50</v>
      </c>
      <c r="N45" s="25">
        <f>I45*K45+L45+M45</f>
        <v>154.4</v>
      </c>
      <c r="O45" s="24" t="s">
        <v>29</v>
      </c>
    </row>
    <row r="46" spans="2:15" s="6" customFormat="1">
      <c r="B46" s="48">
        <f t="shared" si="0"/>
        <v>43</v>
      </c>
      <c r="C46" s="22" t="s">
        <v>175</v>
      </c>
      <c r="D46" s="22" t="s">
        <v>178</v>
      </c>
      <c r="E46" s="22" t="s">
        <v>179</v>
      </c>
      <c r="F46" s="22" t="s">
        <v>5</v>
      </c>
      <c r="G46" s="20" t="s">
        <v>131</v>
      </c>
      <c r="H46" s="20">
        <v>5</v>
      </c>
      <c r="I46" s="20">
        <v>102</v>
      </c>
      <c r="J46" s="21">
        <v>2.75</v>
      </c>
      <c r="K46" s="21">
        <v>3.3</v>
      </c>
      <c r="L46" s="21">
        <f>H46*15</f>
        <v>75</v>
      </c>
      <c r="M46" s="21">
        <v>50</v>
      </c>
      <c r="N46" s="25">
        <f>I46*K46+L46+M46</f>
        <v>461.59999999999997</v>
      </c>
      <c r="O46" s="24" t="s">
        <v>132</v>
      </c>
    </row>
    <row r="47" spans="2:15" s="6" customFormat="1">
      <c r="B47" s="48">
        <f t="shared" si="0"/>
        <v>44</v>
      </c>
      <c r="C47" s="22" t="s">
        <v>180</v>
      </c>
      <c r="D47" s="22" t="s">
        <v>181</v>
      </c>
      <c r="E47" s="22" t="s">
        <v>182</v>
      </c>
      <c r="F47" s="22" t="s">
        <v>5</v>
      </c>
      <c r="G47" s="20" t="s">
        <v>35</v>
      </c>
      <c r="H47" s="20">
        <v>47</v>
      </c>
      <c r="I47" s="20">
        <v>930</v>
      </c>
      <c r="J47" s="21">
        <v>4.8</v>
      </c>
      <c r="K47" s="21">
        <v>5.76</v>
      </c>
      <c r="L47" s="21">
        <f>H47*15</f>
        <v>705</v>
      </c>
      <c r="M47" s="21">
        <v>50</v>
      </c>
      <c r="N47" s="25">
        <f>I47*K47+L47+M47</f>
        <v>6111.8</v>
      </c>
      <c r="O47" s="24" t="s">
        <v>36</v>
      </c>
    </row>
    <row r="48" spans="2:15" s="6" customFormat="1" ht="15.75" thickBot="1">
      <c r="B48" s="49">
        <f t="shared" si="0"/>
        <v>45</v>
      </c>
      <c r="C48" s="50" t="s">
        <v>180</v>
      </c>
      <c r="D48" s="50" t="s">
        <v>183</v>
      </c>
      <c r="E48" s="50" t="s">
        <v>184</v>
      </c>
      <c r="F48" s="50" t="s">
        <v>5</v>
      </c>
      <c r="G48" s="26" t="s">
        <v>37</v>
      </c>
      <c r="H48" s="26">
        <v>29</v>
      </c>
      <c r="I48" s="26">
        <v>823</v>
      </c>
      <c r="J48" s="27">
        <v>3.8</v>
      </c>
      <c r="K48" s="27">
        <v>4.5599999999999996</v>
      </c>
      <c r="L48" s="27">
        <f>H48*15</f>
        <v>435</v>
      </c>
      <c r="M48" s="27">
        <v>50</v>
      </c>
      <c r="N48" s="28">
        <f>I48*K48+L48+M48</f>
        <v>4237.8799999999992</v>
      </c>
      <c r="O48" s="24" t="s">
        <v>38</v>
      </c>
    </row>
    <row r="49" spans="2:16" s="6" customFormat="1" ht="15.75" thickBot="1">
      <c r="B49" s="51" t="s">
        <v>185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3"/>
      <c r="N49" s="19">
        <f>ROUND(SUM(N4:N48),0)</f>
        <v>114486</v>
      </c>
      <c r="O49" s="44"/>
    </row>
    <row r="50" spans="2:16" s="6" customFormat="1" ht="15.75" thickBot="1">
      <c r="B50" s="45"/>
      <c r="C50" s="46"/>
      <c r="D50" s="46"/>
      <c r="E50" s="46"/>
      <c r="F50"/>
      <c r="G50"/>
      <c r="H50" s="47">
        <f>SUM(H4:H48)</f>
        <v>1177</v>
      </c>
      <c r="I50" s="47">
        <f t="shared" ref="I50" si="1">SUM(I4:I48)</f>
        <v>22583</v>
      </c>
      <c r="J50" s="23"/>
      <c r="K50" s="23"/>
      <c r="L50" s="23"/>
      <c r="M50" s="23"/>
      <c r="N50" s="23"/>
      <c r="O50"/>
    </row>
    <row r="51" spans="2:16" s="3" customFormat="1" ht="33" customHeight="1" thickBot="1">
      <c r="B51" s="32" t="s">
        <v>34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4"/>
      <c r="P51" s="4"/>
    </row>
    <row r="52" spans="2:16" s="3" customFormat="1" ht="45" customHeight="1" thickBot="1">
      <c r="B52" s="29" t="s">
        <v>15</v>
      </c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1"/>
    </row>
  </sheetData>
  <sortState ref="C4:M18">
    <sortCondition ref="C4:C18"/>
    <sortCondition ref="D4:D18"/>
  </sortState>
  <mergeCells count="7">
    <mergeCell ref="B52:N52"/>
    <mergeCell ref="B51:N51"/>
    <mergeCell ref="I1:N1"/>
    <mergeCell ref="I2:N2"/>
    <mergeCell ref="B1:H1"/>
    <mergeCell ref="B2:H2"/>
    <mergeCell ref="B49:M49"/>
  </mergeCells>
  <conditionalFormatting sqref="E51:E1048576 E1:E2">
    <cfRule type="duplicateValues" dxfId="4" priority="10"/>
  </conditionalFormatting>
  <conditionalFormatting sqref="D3">
    <cfRule type="duplicateValues" dxfId="3" priority="146"/>
  </conditionalFormatting>
  <conditionalFormatting sqref="E3">
    <cfRule type="duplicateValues" dxfId="2" priority="147"/>
  </conditionalFormatting>
  <pageMargins left="0.39370078740157483" right="0.11811023622047245" top="0.70866141732283472" bottom="0.6692913385826772" header="0.39370078740157483" footer="0.31496062992125984"/>
  <pageSetup scale="92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"/>
  <sheetViews>
    <sheetView workbookViewId="0">
      <selection activeCell="G17" sqref="G17"/>
    </sheetView>
  </sheetViews>
  <sheetFormatPr defaultRowHeight="15"/>
  <cols>
    <col min="2" max="2" width="3.42578125" bestFit="1" customWidth="1"/>
    <col min="3" max="3" width="9.7109375" bestFit="1" customWidth="1"/>
    <col min="4" max="4" width="11.7109375" bestFit="1" customWidth="1"/>
    <col min="5" max="5" width="8.7109375" bestFit="1" customWidth="1"/>
    <col min="6" max="6" width="6.42578125" bestFit="1" customWidth="1"/>
    <col min="7" max="7" width="13.140625" bestFit="1" customWidth="1"/>
    <col min="8" max="8" width="5.42578125" bestFit="1" customWidth="1"/>
    <col min="9" max="9" width="8.28515625" bestFit="1" customWidth="1"/>
    <col min="10" max="10" width="5.42578125" bestFit="1" customWidth="1"/>
    <col min="11" max="11" width="9" bestFit="1" customWidth="1"/>
    <col min="12" max="12" width="7.140625" bestFit="1" customWidth="1"/>
    <col min="13" max="13" width="6.42578125" bestFit="1" customWidth="1"/>
    <col min="14" max="14" width="6.5703125" bestFit="1" customWidth="1"/>
    <col min="15" max="15" width="20.7109375" bestFit="1" customWidth="1"/>
  </cols>
  <sheetData>
    <row r="1" spans="2:16" ht="15.75" thickBot="1"/>
    <row r="2" spans="2:16" ht="30.75" thickBot="1">
      <c r="B2" s="12" t="s">
        <v>9</v>
      </c>
      <c r="C2" s="13" t="s">
        <v>1</v>
      </c>
      <c r="D2" s="13" t="s">
        <v>10</v>
      </c>
      <c r="E2" s="18" t="s">
        <v>12</v>
      </c>
      <c r="F2" s="13" t="s">
        <v>2</v>
      </c>
      <c r="G2" s="13" t="s">
        <v>3</v>
      </c>
      <c r="H2" s="13" t="s">
        <v>4</v>
      </c>
      <c r="I2" s="13" t="s">
        <v>0</v>
      </c>
      <c r="J2" s="14" t="s">
        <v>17</v>
      </c>
      <c r="K2" s="14" t="s">
        <v>18</v>
      </c>
      <c r="L2" s="15" t="s">
        <v>6</v>
      </c>
      <c r="M2" s="15" t="s">
        <v>7</v>
      </c>
      <c r="N2" s="16" t="s">
        <v>8</v>
      </c>
      <c r="O2" s="17" t="s">
        <v>14</v>
      </c>
    </row>
    <row r="3" spans="2:16">
      <c r="B3" s="7">
        <v>26</v>
      </c>
      <c r="C3" s="8" t="s">
        <v>43</v>
      </c>
      <c r="D3" s="8" t="s">
        <v>44</v>
      </c>
      <c r="E3" s="8" t="s">
        <v>45</v>
      </c>
      <c r="F3" s="8" t="s">
        <v>5</v>
      </c>
      <c r="G3" s="8" t="s">
        <v>25</v>
      </c>
      <c r="H3" s="8">
        <v>24</v>
      </c>
      <c r="I3" s="8">
        <v>216</v>
      </c>
      <c r="J3" s="9">
        <v>1.5</v>
      </c>
      <c r="K3" s="9">
        <v>1.8</v>
      </c>
      <c r="L3" s="9">
        <v>360</v>
      </c>
      <c r="M3" s="9">
        <v>50</v>
      </c>
      <c r="N3" s="10">
        <v>798.8</v>
      </c>
      <c r="O3" s="11" t="s">
        <v>26</v>
      </c>
      <c r="P3" t="s">
        <v>46</v>
      </c>
    </row>
  </sheetData>
  <conditionalFormatting sqref="D2">
    <cfRule type="duplicateValues" dxfId="1" priority="1"/>
  </conditionalFormatting>
  <conditionalFormatting sqref="E2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Invoice</vt:lpstr>
      <vt:lpstr>Sheet1</vt:lpstr>
      <vt:lpstr>Invoice!Print_Titles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ARATA</cp:lastModifiedBy>
  <cp:lastPrinted>2026-06-11T10:32:19Z</cp:lastPrinted>
  <dcterms:created xsi:type="dcterms:W3CDTF">2023-10-09T12:38:08Z</dcterms:created>
  <dcterms:modified xsi:type="dcterms:W3CDTF">2026-06-11T10:41:27Z</dcterms:modified>
</cp:coreProperties>
</file>