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94" i="1"/>
  <c r="J92"/>
  <c r="H92"/>
  <c r="J91"/>
  <c r="H91"/>
  <c r="J90"/>
  <c r="H90"/>
  <c r="J89"/>
  <c r="H89"/>
  <c r="J88"/>
  <c r="H88"/>
  <c r="J87"/>
  <c r="H87"/>
  <c r="J86"/>
  <c r="H86"/>
  <c r="J85"/>
  <c r="H85"/>
  <c r="J84"/>
  <c r="H84"/>
  <c r="J83"/>
  <c r="H83"/>
  <c r="J82"/>
  <c r="H82"/>
  <c r="J81"/>
  <c r="H81"/>
  <c r="J80"/>
  <c r="H80"/>
  <c r="J79"/>
  <c r="H79"/>
  <c r="J78"/>
  <c r="H78"/>
  <c r="J77"/>
  <c r="H77"/>
  <c r="J76"/>
  <c r="H76"/>
  <c r="J75"/>
  <c r="H75"/>
  <c r="J74"/>
  <c r="H74"/>
  <c r="J73"/>
  <c r="H73"/>
  <c r="J72"/>
  <c r="H72"/>
  <c r="J71"/>
  <c r="H71"/>
  <c r="J70"/>
  <c r="H70"/>
  <c r="J69"/>
  <c r="H69"/>
  <c r="J68"/>
  <c r="H68"/>
  <c r="J67"/>
  <c r="H67"/>
  <c r="J66"/>
  <c r="H66"/>
  <c r="J65"/>
  <c r="H65"/>
  <c r="J64"/>
  <c r="H64"/>
  <c r="J63"/>
  <c r="H63"/>
  <c r="J62"/>
  <c r="H62"/>
  <c r="J61"/>
  <c r="H61"/>
  <c r="J60"/>
  <c r="H60"/>
  <c r="J59"/>
  <c r="H59"/>
  <c r="J58"/>
  <c r="H58"/>
  <c r="J57"/>
  <c r="H57"/>
  <c r="J56"/>
  <c r="H56"/>
  <c r="J55"/>
  <c r="H55"/>
  <c r="J54"/>
  <c r="H54"/>
  <c r="J53"/>
  <c r="H53"/>
  <c r="J52"/>
  <c r="H52"/>
  <c r="J51"/>
  <c r="H51"/>
  <c r="J50"/>
  <c r="H50"/>
  <c r="J49"/>
  <c r="H49"/>
  <c r="J48"/>
  <c r="H48"/>
  <c r="J47"/>
  <c r="H47"/>
  <c r="J46"/>
  <c r="H46"/>
  <c r="J45"/>
  <c r="H45"/>
  <c r="J44"/>
  <c r="H44"/>
  <c r="J43"/>
  <c r="H43"/>
  <c r="J42"/>
  <c r="H42"/>
  <c r="J41"/>
  <c r="H41"/>
  <c r="J40"/>
  <c r="H40"/>
  <c r="J39"/>
  <c r="H39"/>
  <c r="J38"/>
  <c r="H38"/>
  <c r="J37"/>
  <c r="H37"/>
  <c r="J36"/>
  <c r="H36"/>
  <c r="J35"/>
  <c r="H35"/>
  <c r="J34"/>
  <c r="H34"/>
  <c r="J33"/>
  <c r="H33"/>
  <c r="J32"/>
  <c r="H32"/>
  <c r="J31"/>
  <c r="H31"/>
  <c r="J30"/>
  <c r="H30"/>
  <c r="J29"/>
  <c r="H29"/>
  <c r="J28"/>
  <c r="H28"/>
  <c r="J27"/>
  <c r="H27"/>
  <c r="J26"/>
  <c r="H26"/>
  <c r="J25"/>
  <c r="H25"/>
  <c r="J24"/>
  <c r="H24"/>
  <c r="J23"/>
  <c r="H23"/>
  <c r="J22"/>
  <c r="H22"/>
  <c r="J21"/>
  <c r="H21"/>
  <c r="J20"/>
  <c r="H20"/>
  <c r="J19"/>
  <c r="H19"/>
  <c r="J18"/>
  <c r="H18"/>
  <c r="J17"/>
  <c r="H17"/>
  <c r="J16"/>
  <c r="H16"/>
  <c r="J15"/>
  <c r="H15"/>
  <c r="J14"/>
  <c r="H14"/>
  <c r="J13"/>
  <c r="H13"/>
  <c r="J12"/>
  <c r="H12"/>
  <c r="J11"/>
  <c r="H11"/>
  <c r="J10"/>
  <c r="H10"/>
  <c r="J9"/>
  <c r="H9"/>
  <c r="J8"/>
  <c r="H8"/>
  <c r="J7"/>
  <c r="H7"/>
  <c r="J6"/>
  <c r="H6"/>
  <c r="J5"/>
  <c r="H5"/>
  <c r="J4"/>
  <c r="H4"/>
  <c r="I4" l="1"/>
  <c r="L4" s="1"/>
  <c r="I5"/>
  <c r="L5" s="1"/>
  <c r="I6"/>
  <c r="L6" s="1"/>
  <c r="I7"/>
  <c r="L7" s="1"/>
  <c r="I8"/>
  <c r="L8" s="1"/>
  <c r="I9"/>
  <c r="L9" s="1"/>
  <c r="I10"/>
  <c r="L10" s="1"/>
  <c r="I11"/>
  <c r="L11" s="1"/>
  <c r="I12"/>
  <c r="L12" s="1"/>
  <c r="I13"/>
  <c r="L13" s="1"/>
  <c r="I14"/>
  <c r="L14" s="1"/>
  <c r="I15"/>
  <c r="L15" s="1"/>
  <c r="I16"/>
  <c r="L16" s="1"/>
  <c r="I17"/>
  <c r="L17" s="1"/>
  <c r="I18"/>
  <c r="L18" s="1"/>
  <c r="I19"/>
  <c r="L19" s="1"/>
  <c r="I20"/>
  <c r="L20" s="1"/>
  <c r="I21"/>
  <c r="L21" s="1"/>
  <c r="I22"/>
  <c r="L22" s="1"/>
  <c r="I23"/>
  <c r="L23" s="1"/>
  <c r="I24"/>
  <c r="L24" s="1"/>
  <c r="I25"/>
  <c r="L25" s="1"/>
  <c r="I26"/>
  <c r="L26" s="1"/>
  <c r="I27"/>
  <c r="L27" s="1"/>
  <c r="I28"/>
  <c r="L28" s="1"/>
  <c r="I29"/>
  <c r="L29" s="1"/>
  <c r="I30"/>
  <c r="L30" s="1"/>
  <c r="I31"/>
  <c r="L31" s="1"/>
  <c r="I32"/>
  <c r="L32" s="1"/>
  <c r="I33"/>
  <c r="L33" s="1"/>
  <c r="I34"/>
  <c r="L34" s="1"/>
  <c r="I35"/>
  <c r="L35" s="1"/>
  <c r="I36"/>
  <c r="L36" s="1"/>
  <c r="I37"/>
  <c r="L37" s="1"/>
  <c r="I38"/>
  <c r="L38" s="1"/>
  <c r="I39"/>
  <c r="L39" s="1"/>
  <c r="I40"/>
  <c r="L40" s="1"/>
  <c r="I41"/>
  <c r="L41" s="1"/>
  <c r="I42"/>
  <c r="L42" s="1"/>
  <c r="I43"/>
  <c r="L43" s="1"/>
  <c r="I44"/>
  <c r="L44" s="1"/>
  <c r="I45"/>
  <c r="L45" s="1"/>
  <c r="I46"/>
  <c r="L46" s="1"/>
  <c r="I47"/>
  <c r="L47" s="1"/>
  <c r="I48"/>
  <c r="L48" s="1"/>
  <c r="I49"/>
  <c r="L49" s="1"/>
  <c r="I50"/>
  <c r="L50" s="1"/>
  <c r="I51"/>
  <c r="L51" s="1"/>
  <c r="I52"/>
  <c r="L52" s="1"/>
  <c r="I53"/>
  <c r="L53" s="1"/>
  <c r="I54"/>
  <c r="L54" s="1"/>
  <c r="I55"/>
  <c r="L55" s="1"/>
  <c r="I56"/>
  <c r="L56" s="1"/>
  <c r="I57"/>
  <c r="L57" s="1"/>
  <c r="I58"/>
  <c r="L58" s="1"/>
  <c r="I59"/>
  <c r="L59" s="1"/>
  <c r="I60"/>
  <c r="L60" s="1"/>
  <c r="I61"/>
  <c r="L61" s="1"/>
  <c r="I62"/>
  <c r="L62" s="1"/>
  <c r="I63"/>
  <c r="L63" s="1"/>
  <c r="I64"/>
  <c r="L64" s="1"/>
  <c r="I65"/>
  <c r="L65" s="1"/>
  <c r="I66"/>
  <c r="L66" s="1"/>
  <c r="I67"/>
  <c r="L67" s="1"/>
  <c r="I68"/>
  <c r="L68" s="1"/>
  <c r="I69"/>
  <c r="L69" s="1"/>
  <c r="I70"/>
  <c r="L70" s="1"/>
  <c r="I71"/>
  <c r="L71" s="1"/>
  <c r="I72"/>
  <c r="L72" s="1"/>
  <c r="I73"/>
  <c r="L73" s="1"/>
  <c r="I74"/>
  <c r="L74" s="1"/>
  <c r="I75"/>
  <c r="L75" s="1"/>
  <c r="I76"/>
  <c r="L76" s="1"/>
  <c r="I77"/>
  <c r="L77" s="1"/>
  <c r="I78"/>
  <c r="L78" s="1"/>
  <c r="I79"/>
  <c r="L79" s="1"/>
  <c r="I80"/>
  <c r="L80" s="1"/>
  <c r="I81"/>
  <c r="L81" s="1"/>
  <c r="I82"/>
  <c r="L82" s="1"/>
  <c r="I83"/>
  <c r="L83" s="1"/>
  <c r="I84"/>
  <c r="L84" s="1"/>
  <c r="I85"/>
  <c r="L85" s="1"/>
  <c r="I86"/>
  <c r="L86" s="1"/>
  <c r="I87"/>
  <c r="L87" s="1"/>
  <c r="I88"/>
  <c r="L88" s="1"/>
  <c r="I89"/>
  <c r="L89" s="1"/>
  <c r="I90"/>
  <c r="L90" s="1"/>
  <c r="I91"/>
  <c r="L91" s="1"/>
  <c r="I92"/>
  <c r="L92" s="1"/>
  <c r="L93" l="1"/>
</calcChain>
</file>

<file path=xl/sharedStrings.xml><?xml version="1.0" encoding="utf-8"?>
<sst xmlns="http://schemas.openxmlformats.org/spreadsheetml/2006/main" count="463" uniqueCount="218">
  <si>
    <t>Thanking you for your business.
PRAGATI LOGISTICS</t>
  </si>
  <si>
    <t>BALASORE</t>
  </si>
  <si>
    <t>BARIPADA</t>
  </si>
  <si>
    <t>JAJPUR TOWN</t>
  </si>
  <si>
    <t>ANGUL</t>
  </si>
  <si>
    <t>CTC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</si>
  <si>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</si>
  <si>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</si>
  <si>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</si>
  <si>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</si>
  <si>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</si>
  <si>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</si>
  <si>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</si>
  <si>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</si>
  <si>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S.CH.</t>
  </si>
  <si>
    <t>LR CH.</t>
  </si>
  <si>
    <t>HML</t>
  </si>
  <si>
    <t>Kindly, verify &amp; confirm within 7 days, else GST will be filed by 20th FEB, 2024. 
GST to be paid by Consignor under Reverse Charge Mechanism(RCM) as per GST.</t>
  </si>
  <si>
    <t>AMT.</t>
  </si>
  <si>
    <t>02/1/2025</t>
  </si>
  <si>
    <t>PL/JA/22346</t>
  </si>
  <si>
    <t>21413/21414</t>
  </si>
  <si>
    <t>PL/JA/22347</t>
  </si>
  <si>
    <t>21411</t>
  </si>
  <si>
    <t>PL/JA/22348</t>
  </si>
  <si>
    <t>21410</t>
  </si>
  <si>
    <t>PL/JA/22349</t>
  </si>
  <si>
    <t>21409</t>
  </si>
  <si>
    <t>PL/JA/22351</t>
  </si>
  <si>
    <t>21408</t>
  </si>
  <si>
    <t>03/1/2025</t>
  </si>
  <si>
    <t>PL/JA/22475</t>
  </si>
  <si>
    <t>1514</t>
  </si>
  <si>
    <t>PL/JA/22476</t>
  </si>
  <si>
    <t>1493</t>
  </si>
  <si>
    <t>PL/JA/22477</t>
  </si>
  <si>
    <t>1492</t>
  </si>
  <si>
    <t>PL/JA/22478</t>
  </si>
  <si>
    <t>1511</t>
  </si>
  <si>
    <t>PL/JA/22479</t>
  </si>
  <si>
    <t>1512</t>
  </si>
  <si>
    <t>PL/JA/22480</t>
  </si>
  <si>
    <t>1494</t>
  </si>
  <si>
    <t>PL/JA/22482</t>
  </si>
  <si>
    <t>1495</t>
  </si>
  <si>
    <t>PL/JA/22483</t>
  </si>
  <si>
    <t>1497</t>
  </si>
  <si>
    <t>PL/JA/22488</t>
  </si>
  <si>
    <t>1498</t>
  </si>
  <si>
    <t>PL/JA/22491</t>
  </si>
  <si>
    <t>1510</t>
  </si>
  <si>
    <t>PL/JA/22492</t>
  </si>
  <si>
    <t>1509</t>
  </si>
  <si>
    <t>PL/JA/22493</t>
  </si>
  <si>
    <t>1516</t>
  </si>
  <si>
    <t>PL/JA/22536</t>
  </si>
  <si>
    <t>1517</t>
  </si>
  <si>
    <t>PL/JA/22537</t>
  </si>
  <si>
    <t>1518</t>
  </si>
  <si>
    <t>PL/JA/22539</t>
  </si>
  <si>
    <t>1519</t>
  </si>
  <si>
    <t>PL/JA/22540</t>
  </si>
  <si>
    <t>1520/1521</t>
  </si>
  <si>
    <t>04/1/2025</t>
  </si>
  <si>
    <t>PL/JA/22629</t>
  </si>
  <si>
    <t>1689</t>
  </si>
  <si>
    <t>PL/JA/22630</t>
  </si>
  <si>
    <t>1694</t>
  </si>
  <si>
    <t>PL/JA/22631</t>
  </si>
  <si>
    <t>1692</t>
  </si>
  <si>
    <t>PL/JA/22632</t>
  </si>
  <si>
    <t>1691</t>
  </si>
  <si>
    <t>PL/JA/22634</t>
  </si>
  <si>
    <t>1690</t>
  </si>
  <si>
    <t>PL/JA/22636</t>
  </si>
  <si>
    <t>1688</t>
  </si>
  <si>
    <t>06/1/2025</t>
  </si>
  <si>
    <t>PL/JA/22715</t>
  </si>
  <si>
    <t>1770</t>
  </si>
  <si>
    <t>PL/JA/22716</t>
  </si>
  <si>
    <t>1771/72</t>
  </si>
  <si>
    <t>PL/JA/22717</t>
  </si>
  <si>
    <t>1769</t>
  </si>
  <si>
    <t>08/1/2025</t>
  </si>
  <si>
    <t>PL/JA/22842</t>
  </si>
  <si>
    <t>21897/898</t>
  </si>
  <si>
    <t>PL/JA/22843</t>
  </si>
  <si>
    <t>21894/895</t>
  </si>
  <si>
    <t>PL/JA/22844</t>
  </si>
  <si>
    <t>21891</t>
  </si>
  <si>
    <t>PL/JA/22845</t>
  </si>
  <si>
    <t>21892</t>
  </si>
  <si>
    <t>PL/JA/22846</t>
  </si>
  <si>
    <t>21893</t>
  </si>
  <si>
    <t>PL/JA/22855</t>
  </si>
  <si>
    <t>1885</t>
  </si>
  <si>
    <t>PL/JA/22856</t>
  </si>
  <si>
    <t>1886</t>
  </si>
  <si>
    <t>PL/JA/22857</t>
  </si>
  <si>
    <t>1887</t>
  </si>
  <si>
    <t>PL/JA/22858</t>
  </si>
  <si>
    <t>1888</t>
  </si>
  <si>
    <t>PL/JA/22859</t>
  </si>
  <si>
    <t>1889</t>
  </si>
  <si>
    <t>09/1/2025</t>
  </si>
  <si>
    <t>PL/JA/22902</t>
  </si>
  <si>
    <t>22012/13/14</t>
  </si>
  <si>
    <t>PL/JA/22903</t>
  </si>
  <si>
    <t>PL/JA/22904</t>
  </si>
  <si>
    <t>1902</t>
  </si>
  <si>
    <t>PL/JA/22905</t>
  </si>
  <si>
    <t>1901</t>
  </si>
  <si>
    <t>PL/JA/22906</t>
  </si>
  <si>
    <t>1900</t>
  </si>
  <si>
    <t>PL/JA/22907</t>
  </si>
  <si>
    <t>1903/1904</t>
  </si>
  <si>
    <t>14/1/2025</t>
  </si>
  <si>
    <t>PL/JA/23215</t>
  </si>
  <si>
    <t>2370/2371/2372/2373/2374/2375</t>
  </si>
  <si>
    <t>PL/JA/23216</t>
  </si>
  <si>
    <t>2376</t>
  </si>
  <si>
    <t>15/1/2025</t>
  </si>
  <si>
    <t>PL/JA/23262</t>
  </si>
  <si>
    <t>2437</t>
  </si>
  <si>
    <t>PL/JA/23263</t>
  </si>
  <si>
    <t>2438/39</t>
  </si>
  <si>
    <t>PL/JA/23264</t>
  </si>
  <si>
    <t>2434</t>
  </si>
  <si>
    <t>PL/JA/23265</t>
  </si>
  <si>
    <t>2440/2441</t>
  </si>
  <si>
    <t>PL/JA/23266</t>
  </si>
  <si>
    <t>22435</t>
  </si>
  <si>
    <t>16/1/2025</t>
  </si>
  <si>
    <t>PL/JA/23317</t>
  </si>
  <si>
    <t>PL/JA/23319</t>
  </si>
  <si>
    <t>2529</t>
  </si>
  <si>
    <t>PL/JA/23320</t>
  </si>
  <si>
    <t>22526/527/528</t>
  </si>
  <si>
    <t>PL/JA/23321</t>
  </si>
  <si>
    <t>PL/JA/23432</t>
  </si>
  <si>
    <t>2550</t>
  </si>
  <si>
    <t>PL/JA/23433</t>
  </si>
  <si>
    <t>2551</t>
  </si>
  <si>
    <t>PL/JA/23434</t>
  </si>
  <si>
    <t>2552</t>
  </si>
  <si>
    <t>PL/JA/23435</t>
  </si>
  <si>
    <t>2549</t>
  </si>
  <si>
    <t>17/1/2025</t>
  </si>
  <si>
    <t>PL/JA/23480</t>
  </si>
  <si>
    <t>22630</t>
  </si>
  <si>
    <t>PL/JA/23481</t>
  </si>
  <si>
    <t>22636</t>
  </si>
  <si>
    <t>PL/JA/23482</t>
  </si>
  <si>
    <t>2639</t>
  </si>
  <si>
    <t>20/1/2025</t>
  </si>
  <si>
    <t>PL/JA/23607</t>
  </si>
  <si>
    <t>PL/JA/23624</t>
  </si>
  <si>
    <t>2742</t>
  </si>
  <si>
    <t>PL/JA/23652</t>
  </si>
  <si>
    <t>2822/23</t>
  </si>
  <si>
    <t>22/1/2025</t>
  </si>
  <si>
    <t>PL/JA/23793</t>
  </si>
  <si>
    <t>22879/80</t>
  </si>
  <si>
    <t>PL/JA/23794</t>
  </si>
  <si>
    <t>25/1/2025</t>
  </si>
  <si>
    <t>PL/JA/24055</t>
  </si>
  <si>
    <t>3120/3121/3122</t>
  </si>
  <si>
    <t>PL/JA/24061</t>
  </si>
  <si>
    <t>3113/3114/3115/3116/3117/3118/3119</t>
  </si>
  <si>
    <t>28/1/2025</t>
  </si>
  <si>
    <t>PL/JA/24349</t>
  </si>
  <si>
    <t>3313</t>
  </si>
  <si>
    <t>29/1/2025</t>
  </si>
  <si>
    <t>PL/JA/24310</t>
  </si>
  <si>
    <t>PL/JA/24311</t>
  </si>
  <si>
    <t>3351</t>
  </si>
  <si>
    <t>PL/JA/24312</t>
  </si>
  <si>
    <t>212</t>
  </si>
  <si>
    <t>30/1/2025</t>
  </si>
  <si>
    <t>PL/JA/24402</t>
  </si>
  <si>
    <t>3475/76</t>
  </si>
  <si>
    <t>PL/JA/24404</t>
  </si>
  <si>
    <t>3472</t>
  </si>
  <si>
    <t>PL/JA/24405</t>
  </si>
  <si>
    <t>3473</t>
  </si>
  <si>
    <t>31/1/2025</t>
  </si>
  <si>
    <t>PL/JA/24447</t>
  </si>
  <si>
    <t>3620</t>
  </si>
  <si>
    <t>PL/JA/24448</t>
  </si>
  <si>
    <t>3615</t>
  </si>
  <si>
    <t>PL/JA/24449</t>
  </si>
  <si>
    <t>3614</t>
  </si>
  <si>
    <t>PL/JA/24450</t>
  </si>
  <si>
    <t>3670</t>
  </si>
  <si>
    <t>PL/JA/24451</t>
  </si>
  <si>
    <t>3650</t>
  </si>
  <si>
    <t>PL/JA/24452</t>
  </si>
  <si>
    <t>3653</t>
  </si>
  <si>
    <t>PL/JA/24453</t>
  </si>
  <si>
    <t>3655</t>
  </si>
  <si>
    <t>PL/JA/24454</t>
  </si>
  <si>
    <t>3664</t>
  </si>
  <si>
    <t>PL/JA/24455</t>
  </si>
  <si>
    <t>3661</t>
  </si>
  <si>
    <t>PL/JA/24487</t>
  </si>
  <si>
    <t>3530/31</t>
  </si>
  <si>
    <t>PL/JA/24489</t>
  </si>
  <si>
    <t>(RUPEES TWENTY FOUR THOUSAND ONE HUNDRED TWENTY ONLY)</t>
  </si>
  <si>
    <t>3525/26/ 27/28/29</t>
  </si>
  <si>
    <t>3346/3347/ 3349/3348</t>
  </si>
  <si>
    <t>2739/22740/ 22741</t>
  </si>
  <si>
    <t>520/521/522/ 523/24</t>
  </si>
  <si>
    <t>22534/22535/ 22536</t>
  </si>
  <si>
    <t>22006/7/8/ 9/10/11</t>
  </si>
  <si>
    <t>2873/74/75/ 76/77/78</t>
  </si>
  <si>
    <t>INVOICE
PRAGATI LOGISTICS, 
SAMANTA SAHI KHUNTIA LANE,8984191006
GST No:21AGHPB9356M1Z9</t>
  </si>
  <si>
    <t xml:space="preserve">
ARISTO PHARMACEUTICALS PVT LTD
Address:MANIRAJ INDUSTRIES CAMPUS 736/111,
CHAULIAGANJ-753004 ODISHA,7978935458
GST No:21AAACA4495N1ZK
</t>
  </si>
  <si>
    <t>Bill Date: 31/01/2025
Bill NO : 33318
Total Amount : 24120.00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</si>
</sst>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6</xdr:col>
      <xdr:colOff>295275</xdr:colOff>
      <xdr:row>0</xdr:row>
      <xdr:rowOff>1031143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4152900" cy="9739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</row>
        <row r="4">
          <cell r="C4" t="str">
            <v>BALASORE</v>
          </cell>
          <cell r="D4">
            <v>23.95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</row>
        <row r="7">
          <cell r="C7" t="str">
            <v>BARAGARH</v>
          </cell>
          <cell r="D7">
            <v>73.180000000000007</v>
          </cell>
        </row>
        <row r="8">
          <cell r="C8" t="str">
            <v>BARIPADA</v>
          </cell>
          <cell r="D8">
            <v>23.95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</row>
        <row r="11">
          <cell r="C11" t="str">
            <v>BHUBANESWAR</v>
          </cell>
          <cell r="D11">
            <v>20.48</v>
          </cell>
        </row>
        <row r="12">
          <cell r="C12" t="str">
            <v>BOLANGIR</v>
          </cell>
          <cell r="D12">
            <v>86.49</v>
          </cell>
        </row>
        <row r="13">
          <cell r="C13" t="str">
            <v>CHARAMPA</v>
          </cell>
          <cell r="D13">
            <v>35.119999999999997</v>
          </cell>
        </row>
        <row r="14">
          <cell r="C14" t="str">
            <v>CHHEND</v>
          </cell>
          <cell r="D14">
            <v>35.119999999999997</v>
          </cell>
        </row>
        <row r="15">
          <cell r="C15" t="str">
            <v>DAMANJODI</v>
          </cell>
          <cell r="D15" t="str">
            <v>2156 FIX</v>
          </cell>
        </row>
        <row r="16">
          <cell r="C16" t="str">
            <v>DHENKANAL</v>
          </cell>
          <cell r="D16">
            <v>35.119999999999997</v>
          </cell>
        </row>
        <row r="17">
          <cell r="C17" t="str">
            <v>DIPASIKHA</v>
          </cell>
          <cell r="D17" t="str">
            <v>1663 FIX</v>
          </cell>
        </row>
        <row r="18">
          <cell r="C18" t="str">
            <v>JAGATSINGHPUR</v>
          </cell>
          <cell r="D18">
            <v>35.119999999999997</v>
          </cell>
        </row>
        <row r="19">
          <cell r="C19" t="str">
            <v>JAJPUR ROAD</v>
          </cell>
        </row>
        <row r="20">
          <cell r="C20" t="str">
            <v>JAJPUR TOWN</v>
          </cell>
          <cell r="D20">
            <v>35.119999999999997</v>
          </cell>
        </row>
        <row r="21">
          <cell r="C21" t="str">
            <v>JARKA</v>
          </cell>
          <cell r="D21">
            <v>35.119999999999997</v>
          </cell>
        </row>
        <row r="22">
          <cell r="C22" t="str">
            <v>JEYPORE</v>
          </cell>
          <cell r="D22">
            <v>58.24</v>
          </cell>
        </row>
        <row r="23">
          <cell r="C23" t="str">
            <v>JHARSUGUDA</v>
          </cell>
          <cell r="D23">
            <v>33.26</v>
          </cell>
        </row>
        <row r="24">
          <cell r="C24" t="str">
            <v>KENDRAPARA</v>
          </cell>
          <cell r="D24">
            <v>46.57</v>
          </cell>
        </row>
        <row r="25">
          <cell r="C25" t="str">
            <v>KEONJHAR</v>
          </cell>
          <cell r="D25">
            <v>51.23</v>
          </cell>
        </row>
        <row r="26">
          <cell r="C26" t="str">
            <v>KHURDA</v>
          </cell>
          <cell r="D26">
            <v>35.119999999999997</v>
          </cell>
        </row>
        <row r="27">
          <cell r="C27" t="str">
            <v>KUJANGA</v>
          </cell>
          <cell r="D27">
            <v>35.119999999999997</v>
          </cell>
        </row>
        <row r="28">
          <cell r="C28" t="str">
            <v>MALKANGIRI</v>
          </cell>
          <cell r="D28">
            <v>159.66999999999999</v>
          </cell>
        </row>
        <row r="29">
          <cell r="C29" t="str">
            <v>MANIJANGA</v>
          </cell>
          <cell r="D29">
            <v>35.119999999999997</v>
          </cell>
        </row>
        <row r="30">
          <cell r="C30" t="str">
            <v>NALCO (PLANT)</v>
          </cell>
          <cell r="D30" t="str">
            <v>1663 FIX</v>
          </cell>
        </row>
        <row r="31">
          <cell r="C31" t="str">
            <v>NISCHINTKOILI</v>
          </cell>
          <cell r="D31">
            <v>35.119999999999997</v>
          </cell>
        </row>
        <row r="32">
          <cell r="C32" t="str">
            <v>NTPC KANIHA</v>
          </cell>
          <cell r="D32" t="str">
            <v>1663 FIX</v>
          </cell>
        </row>
        <row r="33">
          <cell r="C33" t="str">
            <v>PANISALIA</v>
          </cell>
          <cell r="D33">
            <v>35.119999999999997</v>
          </cell>
        </row>
        <row r="34">
          <cell r="C34" t="str">
            <v>PARADEEP</v>
          </cell>
          <cell r="D34" t="str">
            <v>1663 FIX</v>
          </cell>
        </row>
        <row r="35">
          <cell r="C35" t="str">
            <v>PARALAKHEMUNDI</v>
          </cell>
          <cell r="D35">
            <v>85.01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</row>
        <row r="38">
          <cell r="C38" t="str">
            <v>SAMBALPUR</v>
          </cell>
          <cell r="D38">
            <v>35.119999999999997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</row>
        <row r="41">
          <cell r="C41" t="str">
            <v>TALCHER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6"/>
  <sheetViews>
    <sheetView tabSelected="1" topLeftCell="A73" workbookViewId="0">
      <selection activeCell="Y91" sqref="X91:Y92"/>
    </sheetView>
  </sheetViews>
  <sheetFormatPr defaultRowHeight="15"/>
  <cols>
    <col min="1" max="1" width="3.85546875" style="1" customWidth="1"/>
    <col min="2" max="2" width="9.7109375" style="1" bestFit="1" customWidth="1"/>
    <col min="3" max="3" width="11.7109375" style="1" bestFit="1" customWidth="1"/>
    <col min="4" max="4" width="15.42578125" style="1" customWidth="1"/>
    <col min="5" max="5" width="5.7109375" style="1" bestFit="1" customWidth="1"/>
    <col min="6" max="6" width="13.5703125" style="1" bestFit="1" customWidth="1"/>
    <col min="7" max="7" width="5.42578125" style="1" bestFit="1" customWidth="1"/>
    <col min="8" max="8" width="5.85546875" style="2" customWidth="1"/>
    <col min="9" max="9" width="6.28515625" style="2" customWidth="1"/>
    <col min="10" max="10" width="5.5703125" style="2" bestFit="1" customWidth="1"/>
    <col min="11" max="11" width="6.42578125" style="2" bestFit="1" customWidth="1"/>
    <col min="12" max="12" width="8.5703125" style="2" bestFit="1" customWidth="1"/>
    <col min="13" max="14" width="10.140625" style="1" customWidth="1"/>
    <col min="15" max="16384" width="9.140625" style="1"/>
  </cols>
  <sheetData>
    <row r="1" spans="1:17" ht="90" customHeight="1">
      <c r="A1" s="21"/>
      <c r="B1" s="21"/>
      <c r="C1" s="21"/>
      <c r="D1" s="21"/>
      <c r="E1" s="21"/>
      <c r="F1" s="21"/>
      <c r="G1" s="21"/>
      <c r="H1" s="22" t="s">
        <v>215</v>
      </c>
      <c r="I1" s="22"/>
      <c r="J1" s="22"/>
      <c r="K1" s="22"/>
      <c r="L1" s="22"/>
      <c r="O1" s="2"/>
    </row>
    <row r="2" spans="1:17" ht="83.25" customHeight="1">
      <c r="A2" s="23" t="s">
        <v>216</v>
      </c>
      <c r="B2" s="24"/>
      <c r="C2" s="24"/>
      <c r="D2" s="24"/>
      <c r="E2" s="24"/>
      <c r="F2" s="24"/>
      <c r="G2" s="25"/>
      <c r="H2" s="22" t="s">
        <v>217</v>
      </c>
      <c r="I2" s="22"/>
      <c r="J2" s="22"/>
      <c r="K2" s="22"/>
      <c r="L2" s="22"/>
    </row>
    <row r="3" spans="1:17" s="9" customFormat="1">
      <c r="A3" s="5" t="s">
        <v>6</v>
      </c>
      <c r="B3" s="5" t="s">
        <v>7</v>
      </c>
      <c r="C3" s="5" t="s">
        <v>8</v>
      </c>
      <c r="D3" s="4" t="s">
        <v>9</v>
      </c>
      <c r="E3" s="5" t="s">
        <v>10</v>
      </c>
      <c r="F3" s="5" t="s">
        <v>11</v>
      </c>
      <c r="G3" s="5" t="s">
        <v>12</v>
      </c>
      <c r="H3" s="6" t="s">
        <v>13</v>
      </c>
      <c r="I3" s="6" t="s">
        <v>14</v>
      </c>
      <c r="J3" s="6" t="s">
        <v>16</v>
      </c>
      <c r="K3" s="6" t="s">
        <v>15</v>
      </c>
      <c r="L3" s="6" t="s">
        <v>18</v>
      </c>
      <c r="Q3" s="10"/>
    </row>
    <row r="4" spans="1:17" s="9" customFormat="1">
      <c r="A4" s="11">
        <v>1</v>
      </c>
      <c r="B4" s="12" t="s">
        <v>19</v>
      </c>
      <c r="C4" s="12" t="s">
        <v>20</v>
      </c>
      <c r="D4" s="7" t="s">
        <v>21</v>
      </c>
      <c r="E4" s="13" t="s">
        <v>5</v>
      </c>
      <c r="F4" s="12" t="s">
        <v>4</v>
      </c>
      <c r="G4" s="12">
        <v>2</v>
      </c>
      <c r="H4" s="14">
        <f>VLOOKUP(F4,'[1]ARISTO PHARMASEUTICALS'!$C$3:$D$55,2,FALSE)</f>
        <v>30.74</v>
      </c>
      <c r="I4" s="14">
        <f>G4*H4*20%</f>
        <v>12.295999999999999</v>
      </c>
      <c r="J4" s="14">
        <f>G4*2</f>
        <v>4</v>
      </c>
      <c r="K4" s="14">
        <v>35</v>
      </c>
      <c r="L4" s="14">
        <f>G4*H4+I4+J4+K4</f>
        <v>112.776</v>
      </c>
    </row>
    <row r="5" spans="1:17" s="9" customFormat="1">
      <c r="A5" s="11">
        <v>2</v>
      </c>
      <c r="B5" s="12" t="s">
        <v>19</v>
      </c>
      <c r="C5" s="12" t="s">
        <v>22</v>
      </c>
      <c r="D5" s="7" t="s">
        <v>23</v>
      </c>
      <c r="E5" s="13" t="s">
        <v>5</v>
      </c>
      <c r="F5" s="12" t="s">
        <v>4</v>
      </c>
      <c r="G5" s="12">
        <v>1</v>
      </c>
      <c r="H5" s="14">
        <f>VLOOKUP(F5,'[1]ARISTO PHARMASEUTICALS'!$C$3:$D$55,2,FALSE)</f>
        <v>30.74</v>
      </c>
      <c r="I5" s="14">
        <f t="shared" ref="I5:I68" si="0">G5*H5*20%</f>
        <v>6.1479999999999997</v>
      </c>
      <c r="J5" s="14">
        <f t="shared" ref="J5:J68" si="1">G5*2</f>
        <v>2</v>
      </c>
      <c r="K5" s="14">
        <v>35</v>
      </c>
      <c r="L5" s="14">
        <f t="shared" ref="L5:L68" si="2">G5*H5+I5+J5+K5</f>
        <v>73.888000000000005</v>
      </c>
    </row>
    <row r="6" spans="1:17" s="9" customFormat="1">
      <c r="A6" s="11">
        <v>3</v>
      </c>
      <c r="B6" s="12" t="s">
        <v>19</v>
      </c>
      <c r="C6" s="12" t="s">
        <v>24</v>
      </c>
      <c r="D6" s="7" t="s">
        <v>25</v>
      </c>
      <c r="E6" s="13" t="s">
        <v>5</v>
      </c>
      <c r="F6" s="12" t="s">
        <v>4</v>
      </c>
      <c r="G6" s="12">
        <v>6</v>
      </c>
      <c r="H6" s="14">
        <f>VLOOKUP(F6,'[1]ARISTO PHARMASEUTICALS'!$C$3:$D$55,2,FALSE)</f>
        <v>30.74</v>
      </c>
      <c r="I6" s="14">
        <f t="shared" si="0"/>
        <v>36.887999999999998</v>
      </c>
      <c r="J6" s="14">
        <f t="shared" si="1"/>
        <v>12</v>
      </c>
      <c r="K6" s="14">
        <v>35</v>
      </c>
      <c r="L6" s="14">
        <f t="shared" si="2"/>
        <v>268.32799999999997</v>
      </c>
    </row>
    <row r="7" spans="1:17" s="9" customFormat="1">
      <c r="A7" s="11">
        <v>4</v>
      </c>
      <c r="B7" s="12" t="s">
        <v>19</v>
      </c>
      <c r="C7" s="12" t="s">
        <v>26</v>
      </c>
      <c r="D7" s="7" t="s">
        <v>27</v>
      </c>
      <c r="E7" s="13" t="s">
        <v>5</v>
      </c>
      <c r="F7" s="12" t="s">
        <v>4</v>
      </c>
      <c r="G7" s="12">
        <v>1</v>
      </c>
      <c r="H7" s="14">
        <f>VLOOKUP(F7,'[1]ARISTO PHARMASEUTICALS'!$C$3:$D$55,2,FALSE)</f>
        <v>30.74</v>
      </c>
      <c r="I7" s="14">
        <f t="shared" si="0"/>
        <v>6.1479999999999997</v>
      </c>
      <c r="J7" s="14">
        <f t="shared" si="1"/>
        <v>2</v>
      </c>
      <c r="K7" s="14">
        <v>35</v>
      </c>
      <c r="L7" s="14">
        <f t="shared" si="2"/>
        <v>73.888000000000005</v>
      </c>
    </row>
    <row r="8" spans="1:17" s="9" customFormat="1">
      <c r="A8" s="11">
        <v>5</v>
      </c>
      <c r="B8" s="12" t="s">
        <v>19</v>
      </c>
      <c r="C8" s="12" t="s">
        <v>28</v>
      </c>
      <c r="D8" s="7" t="s">
        <v>29</v>
      </c>
      <c r="E8" s="13" t="s">
        <v>5</v>
      </c>
      <c r="F8" s="12" t="s">
        <v>4</v>
      </c>
      <c r="G8" s="12">
        <v>2</v>
      </c>
      <c r="H8" s="14">
        <f>VLOOKUP(F8,'[1]ARISTO PHARMASEUTICALS'!$C$3:$D$55,2,FALSE)</f>
        <v>30.74</v>
      </c>
      <c r="I8" s="14">
        <f t="shared" si="0"/>
        <v>12.295999999999999</v>
      </c>
      <c r="J8" s="14">
        <f t="shared" si="1"/>
        <v>4</v>
      </c>
      <c r="K8" s="14">
        <v>35</v>
      </c>
      <c r="L8" s="14">
        <f t="shared" si="2"/>
        <v>112.776</v>
      </c>
    </row>
    <row r="9" spans="1:17" s="9" customFormat="1">
      <c r="A9" s="11">
        <v>6</v>
      </c>
      <c r="B9" s="12" t="s">
        <v>30</v>
      </c>
      <c r="C9" s="12" t="s">
        <v>31</v>
      </c>
      <c r="D9" s="7" t="s">
        <v>32</v>
      </c>
      <c r="E9" s="13" t="s">
        <v>5</v>
      </c>
      <c r="F9" s="12" t="s">
        <v>2</v>
      </c>
      <c r="G9" s="12">
        <v>3</v>
      </c>
      <c r="H9" s="14">
        <f>VLOOKUP(F9,'[1]ARISTO PHARMASEUTICALS'!$C$3:$D$55,2,FALSE)</f>
        <v>23.95</v>
      </c>
      <c r="I9" s="14">
        <f t="shared" si="0"/>
        <v>14.37</v>
      </c>
      <c r="J9" s="14">
        <f t="shared" si="1"/>
        <v>6</v>
      </c>
      <c r="K9" s="14">
        <v>35</v>
      </c>
      <c r="L9" s="14">
        <f t="shared" si="2"/>
        <v>127.22</v>
      </c>
    </row>
    <row r="10" spans="1:17" s="9" customFormat="1">
      <c r="A10" s="11">
        <v>7</v>
      </c>
      <c r="B10" s="12" t="s">
        <v>30</v>
      </c>
      <c r="C10" s="12" t="s">
        <v>33</v>
      </c>
      <c r="D10" s="7" t="s">
        <v>34</v>
      </c>
      <c r="E10" s="13" t="s">
        <v>5</v>
      </c>
      <c r="F10" s="12" t="s">
        <v>2</v>
      </c>
      <c r="G10" s="12">
        <v>1</v>
      </c>
      <c r="H10" s="14">
        <f>VLOOKUP(F10,'[1]ARISTO PHARMASEUTICALS'!$C$3:$D$55,2,FALSE)</f>
        <v>23.95</v>
      </c>
      <c r="I10" s="14">
        <f t="shared" si="0"/>
        <v>4.79</v>
      </c>
      <c r="J10" s="14">
        <f t="shared" si="1"/>
        <v>2</v>
      </c>
      <c r="K10" s="14">
        <v>35</v>
      </c>
      <c r="L10" s="14">
        <f t="shared" si="2"/>
        <v>65.739999999999995</v>
      </c>
    </row>
    <row r="11" spans="1:17" s="9" customFormat="1">
      <c r="A11" s="11">
        <v>8</v>
      </c>
      <c r="B11" s="12" t="s">
        <v>30</v>
      </c>
      <c r="C11" s="12" t="s">
        <v>35</v>
      </c>
      <c r="D11" s="7" t="s">
        <v>36</v>
      </c>
      <c r="E11" s="13" t="s">
        <v>5</v>
      </c>
      <c r="F11" s="12" t="s">
        <v>2</v>
      </c>
      <c r="G11" s="12">
        <v>1</v>
      </c>
      <c r="H11" s="14">
        <f>VLOOKUP(F11,'[1]ARISTO PHARMASEUTICALS'!$C$3:$D$55,2,FALSE)</f>
        <v>23.95</v>
      </c>
      <c r="I11" s="14">
        <f t="shared" si="0"/>
        <v>4.79</v>
      </c>
      <c r="J11" s="14">
        <f t="shared" si="1"/>
        <v>2</v>
      </c>
      <c r="K11" s="14">
        <v>35</v>
      </c>
      <c r="L11" s="14">
        <f t="shared" si="2"/>
        <v>65.739999999999995</v>
      </c>
    </row>
    <row r="12" spans="1:17" s="9" customFormat="1">
      <c r="A12" s="11">
        <v>9</v>
      </c>
      <c r="B12" s="12" t="s">
        <v>30</v>
      </c>
      <c r="C12" s="12" t="s">
        <v>37</v>
      </c>
      <c r="D12" s="7" t="s">
        <v>38</v>
      </c>
      <c r="E12" s="13" t="s">
        <v>5</v>
      </c>
      <c r="F12" s="12" t="s">
        <v>2</v>
      </c>
      <c r="G12" s="12">
        <v>6</v>
      </c>
      <c r="H12" s="14">
        <f>VLOOKUP(F12,'[1]ARISTO PHARMASEUTICALS'!$C$3:$D$55,2,FALSE)</f>
        <v>23.95</v>
      </c>
      <c r="I12" s="14">
        <f t="shared" si="0"/>
        <v>28.74</v>
      </c>
      <c r="J12" s="14">
        <f t="shared" si="1"/>
        <v>12</v>
      </c>
      <c r="K12" s="14">
        <v>35</v>
      </c>
      <c r="L12" s="14">
        <f t="shared" si="2"/>
        <v>219.44</v>
      </c>
    </row>
    <row r="13" spans="1:17" s="9" customFormat="1">
      <c r="A13" s="11">
        <v>10</v>
      </c>
      <c r="B13" s="12" t="s">
        <v>30</v>
      </c>
      <c r="C13" s="12" t="s">
        <v>39</v>
      </c>
      <c r="D13" s="7" t="s">
        <v>40</v>
      </c>
      <c r="E13" s="13" t="s">
        <v>5</v>
      </c>
      <c r="F13" s="12" t="s">
        <v>2</v>
      </c>
      <c r="G13" s="12">
        <v>1</v>
      </c>
      <c r="H13" s="14">
        <f>VLOOKUP(F13,'[1]ARISTO PHARMASEUTICALS'!$C$3:$D$55,2,FALSE)</f>
        <v>23.95</v>
      </c>
      <c r="I13" s="14">
        <f t="shared" si="0"/>
        <v>4.79</v>
      </c>
      <c r="J13" s="14">
        <f t="shared" si="1"/>
        <v>2</v>
      </c>
      <c r="K13" s="14">
        <v>35</v>
      </c>
      <c r="L13" s="14">
        <f t="shared" si="2"/>
        <v>65.739999999999995</v>
      </c>
    </row>
    <row r="14" spans="1:17" s="9" customFormat="1">
      <c r="A14" s="11">
        <v>11</v>
      </c>
      <c r="B14" s="12" t="s">
        <v>30</v>
      </c>
      <c r="C14" s="12" t="s">
        <v>41</v>
      </c>
      <c r="D14" s="7" t="s">
        <v>42</v>
      </c>
      <c r="E14" s="13" t="s">
        <v>5</v>
      </c>
      <c r="F14" s="12" t="s">
        <v>2</v>
      </c>
      <c r="G14" s="12">
        <v>1</v>
      </c>
      <c r="H14" s="14">
        <f>VLOOKUP(F14,'[1]ARISTO PHARMASEUTICALS'!$C$3:$D$55,2,FALSE)</f>
        <v>23.95</v>
      </c>
      <c r="I14" s="14">
        <f t="shared" si="0"/>
        <v>4.79</v>
      </c>
      <c r="J14" s="14">
        <f t="shared" si="1"/>
        <v>2</v>
      </c>
      <c r="K14" s="14">
        <v>35</v>
      </c>
      <c r="L14" s="14">
        <f t="shared" si="2"/>
        <v>65.739999999999995</v>
      </c>
    </row>
    <row r="15" spans="1:17" s="9" customFormat="1">
      <c r="A15" s="11">
        <v>12</v>
      </c>
      <c r="B15" s="12" t="s">
        <v>30</v>
      </c>
      <c r="C15" s="12" t="s">
        <v>43</v>
      </c>
      <c r="D15" s="7" t="s">
        <v>44</v>
      </c>
      <c r="E15" s="13" t="s">
        <v>5</v>
      </c>
      <c r="F15" s="12" t="s">
        <v>2</v>
      </c>
      <c r="G15" s="12">
        <v>2</v>
      </c>
      <c r="H15" s="14">
        <f>VLOOKUP(F15,'[1]ARISTO PHARMASEUTICALS'!$C$3:$D$55,2,FALSE)</f>
        <v>23.95</v>
      </c>
      <c r="I15" s="14">
        <f t="shared" si="0"/>
        <v>9.58</v>
      </c>
      <c r="J15" s="14">
        <f t="shared" si="1"/>
        <v>4</v>
      </c>
      <c r="K15" s="14">
        <v>35</v>
      </c>
      <c r="L15" s="14">
        <f t="shared" si="2"/>
        <v>96.47999999999999</v>
      </c>
    </row>
    <row r="16" spans="1:17" s="9" customFormat="1">
      <c r="A16" s="11">
        <v>13</v>
      </c>
      <c r="B16" s="12" t="s">
        <v>30</v>
      </c>
      <c r="C16" s="12" t="s">
        <v>45</v>
      </c>
      <c r="D16" s="7" t="s">
        <v>46</v>
      </c>
      <c r="E16" s="13" t="s">
        <v>5</v>
      </c>
      <c r="F16" s="12" t="s">
        <v>2</v>
      </c>
      <c r="G16" s="12">
        <v>3</v>
      </c>
      <c r="H16" s="14">
        <f>VLOOKUP(F16,'[1]ARISTO PHARMASEUTICALS'!$C$3:$D$55,2,FALSE)</f>
        <v>23.95</v>
      </c>
      <c r="I16" s="14">
        <f t="shared" si="0"/>
        <v>14.37</v>
      </c>
      <c r="J16" s="14">
        <f t="shared" si="1"/>
        <v>6</v>
      </c>
      <c r="K16" s="14">
        <v>35</v>
      </c>
      <c r="L16" s="14">
        <f t="shared" si="2"/>
        <v>127.22</v>
      </c>
    </row>
    <row r="17" spans="1:12" s="9" customFormat="1">
      <c r="A17" s="11">
        <v>14</v>
      </c>
      <c r="B17" s="12" t="s">
        <v>30</v>
      </c>
      <c r="C17" s="12" t="s">
        <v>47</v>
      </c>
      <c r="D17" s="7" t="s">
        <v>48</v>
      </c>
      <c r="E17" s="13" t="s">
        <v>5</v>
      </c>
      <c r="F17" s="12" t="s">
        <v>2</v>
      </c>
      <c r="G17" s="12">
        <v>2</v>
      </c>
      <c r="H17" s="14">
        <f>VLOOKUP(F17,'[1]ARISTO PHARMASEUTICALS'!$C$3:$D$55,2,FALSE)</f>
        <v>23.95</v>
      </c>
      <c r="I17" s="14">
        <f t="shared" si="0"/>
        <v>9.58</v>
      </c>
      <c r="J17" s="14">
        <f t="shared" si="1"/>
        <v>4</v>
      </c>
      <c r="K17" s="14">
        <v>35</v>
      </c>
      <c r="L17" s="14">
        <f t="shared" si="2"/>
        <v>96.47999999999999</v>
      </c>
    </row>
    <row r="18" spans="1:12" s="9" customFormat="1">
      <c r="A18" s="11">
        <v>15</v>
      </c>
      <c r="B18" s="12" t="s">
        <v>30</v>
      </c>
      <c r="C18" s="12" t="s">
        <v>49</v>
      </c>
      <c r="D18" s="7" t="s">
        <v>50</v>
      </c>
      <c r="E18" s="13" t="s">
        <v>5</v>
      </c>
      <c r="F18" s="12" t="s">
        <v>2</v>
      </c>
      <c r="G18" s="12">
        <v>1</v>
      </c>
      <c r="H18" s="14">
        <f>VLOOKUP(F18,'[1]ARISTO PHARMASEUTICALS'!$C$3:$D$55,2,FALSE)</f>
        <v>23.95</v>
      </c>
      <c r="I18" s="14">
        <f t="shared" si="0"/>
        <v>4.79</v>
      </c>
      <c r="J18" s="14">
        <f t="shared" si="1"/>
        <v>2</v>
      </c>
      <c r="K18" s="14">
        <v>35</v>
      </c>
      <c r="L18" s="14">
        <f t="shared" si="2"/>
        <v>65.739999999999995</v>
      </c>
    </row>
    <row r="19" spans="1:12" s="9" customFormat="1">
      <c r="A19" s="11">
        <v>16</v>
      </c>
      <c r="B19" s="12" t="s">
        <v>30</v>
      </c>
      <c r="C19" s="12" t="s">
        <v>51</v>
      </c>
      <c r="D19" s="7" t="s">
        <v>52</v>
      </c>
      <c r="E19" s="13" t="s">
        <v>5</v>
      </c>
      <c r="F19" s="12" t="s">
        <v>2</v>
      </c>
      <c r="G19" s="12">
        <v>1</v>
      </c>
      <c r="H19" s="14">
        <f>VLOOKUP(F19,'[1]ARISTO PHARMASEUTICALS'!$C$3:$D$55,2,FALSE)</f>
        <v>23.95</v>
      </c>
      <c r="I19" s="14">
        <f t="shared" si="0"/>
        <v>4.79</v>
      </c>
      <c r="J19" s="14">
        <f t="shared" si="1"/>
        <v>2</v>
      </c>
      <c r="K19" s="14">
        <v>35</v>
      </c>
      <c r="L19" s="14">
        <f t="shared" si="2"/>
        <v>65.739999999999995</v>
      </c>
    </row>
    <row r="20" spans="1:12" s="9" customFormat="1">
      <c r="A20" s="11">
        <v>17</v>
      </c>
      <c r="B20" s="12" t="s">
        <v>30</v>
      </c>
      <c r="C20" s="12" t="s">
        <v>53</v>
      </c>
      <c r="D20" s="7" t="s">
        <v>54</v>
      </c>
      <c r="E20" s="13" t="s">
        <v>5</v>
      </c>
      <c r="F20" s="12" t="s">
        <v>2</v>
      </c>
      <c r="G20" s="12">
        <v>1</v>
      </c>
      <c r="H20" s="14">
        <f>VLOOKUP(F20,'[1]ARISTO PHARMASEUTICALS'!$C$3:$D$55,2,FALSE)</f>
        <v>23.95</v>
      </c>
      <c r="I20" s="14">
        <f t="shared" si="0"/>
        <v>4.79</v>
      </c>
      <c r="J20" s="14">
        <f t="shared" si="1"/>
        <v>2</v>
      </c>
      <c r="K20" s="14">
        <v>35</v>
      </c>
      <c r="L20" s="14">
        <f t="shared" si="2"/>
        <v>65.739999999999995</v>
      </c>
    </row>
    <row r="21" spans="1:12" s="9" customFormat="1">
      <c r="A21" s="11">
        <v>18</v>
      </c>
      <c r="B21" s="12" t="s">
        <v>30</v>
      </c>
      <c r="C21" s="12" t="s">
        <v>55</v>
      </c>
      <c r="D21" s="7" t="s">
        <v>56</v>
      </c>
      <c r="E21" s="13" t="s">
        <v>5</v>
      </c>
      <c r="F21" s="12" t="s">
        <v>3</v>
      </c>
      <c r="G21" s="12">
        <v>2</v>
      </c>
      <c r="H21" s="14">
        <f>VLOOKUP(F21,'[1]ARISTO PHARMASEUTICALS'!$C$3:$D$55,2,FALSE)</f>
        <v>35.119999999999997</v>
      </c>
      <c r="I21" s="14">
        <f t="shared" si="0"/>
        <v>14.048</v>
      </c>
      <c r="J21" s="14">
        <f t="shared" si="1"/>
        <v>4</v>
      </c>
      <c r="K21" s="14">
        <v>35</v>
      </c>
      <c r="L21" s="14">
        <f t="shared" si="2"/>
        <v>123.288</v>
      </c>
    </row>
    <row r="22" spans="1:12" s="9" customFormat="1">
      <c r="A22" s="11">
        <v>19</v>
      </c>
      <c r="B22" s="12" t="s">
        <v>30</v>
      </c>
      <c r="C22" s="12" t="s">
        <v>57</v>
      </c>
      <c r="D22" s="7" t="s">
        <v>58</v>
      </c>
      <c r="E22" s="13" t="s">
        <v>5</v>
      </c>
      <c r="F22" s="12" t="s">
        <v>3</v>
      </c>
      <c r="G22" s="12">
        <v>4</v>
      </c>
      <c r="H22" s="14">
        <f>VLOOKUP(F22,'[1]ARISTO PHARMASEUTICALS'!$C$3:$D$55,2,FALSE)</f>
        <v>35.119999999999997</v>
      </c>
      <c r="I22" s="14">
        <f t="shared" si="0"/>
        <v>28.096</v>
      </c>
      <c r="J22" s="14">
        <f t="shared" si="1"/>
        <v>8</v>
      </c>
      <c r="K22" s="14">
        <v>35</v>
      </c>
      <c r="L22" s="14">
        <f t="shared" si="2"/>
        <v>211.57599999999999</v>
      </c>
    </row>
    <row r="23" spans="1:12" s="9" customFormat="1">
      <c r="A23" s="11">
        <v>20</v>
      </c>
      <c r="B23" s="12" t="s">
        <v>30</v>
      </c>
      <c r="C23" s="12" t="s">
        <v>59</v>
      </c>
      <c r="D23" s="7" t="s">
        <v>60</v>
      </c>
      <c r="E23" s="13" t="s">
        <v>5</v>
      </c>
      <c r="F23" s="12" t="s">
        <v>3</v>
      </c>
      <c r="G23" s="12">
        <v>1</v>
      </c>
      <c r="H23" s="14">
        <f>VLOOKUP(F23,'[1]ARISTO PHARMASEUTICALS'!$C$3:$D$55,2,FALSE)</f>
        <v>35.119999999999997</v>
      </c>
      <c r="I23" s="14">
        <f t="shared" si="0"/>
        <v>7.024</v>
      </c>
      <c r="J23" s="14">
        <f t="shared" si="1"/>
        <v>2</v>
      </c>
      <c r="K23" s="14">
        <v>35</v>
      </c>
      <c r="L23" s="14">
        <f t="shared" si="2"/>
        <v>79.144000000000005</v>
      </c>
    </row>
    <row r="24" spans="1:12" s="9" customFormat="1">
      <c r="A24" s="11">
        <v>21</v>
      </c>
      <c r="B24" s="12" t="s">
        <v>30</v>
      </c>
      <c r="C24" s="12" t="s">
        <v>61</v>
      </c>
      <c r="D24" s="7" t="s">
        <v>62</v>
      </c>
      <c r="E24" s="13" t="s">
        <v>5</v>
      </c>
      <c r="F24" s="12" t="s">
        <v>3</v>
      </c>
      <c r="G24" s="12">
        <v>5</v>
      </c>
      <c r="H24" s="14">
        <f>VLOOKUP(F24,'[1]ARISTO PHARMASEUTICALS'!$C$3:$D$55,2,FALSE)</f>
        <v>35.119999999999997</v>
      </c>
      <c r="I24" s="14">
        <f t="shared" si="0"/>
        <v>35.119999999999997</v>
      </c>
      <c r="J24" s="14">
        <f t="shared" si="1"/>
        <v>10</v>
      </c>
      <c r="K24" s="14">
        <v>35</v>
      </c>
      <c r="L24" s="14">
        <f t="shared" si="2"/>
        <v>255.72</v>
      </c>
    </row>
    <row r="25" spans="1:12" s="9" customFormat="1">
      <c r="A25" s="11">
        <v>22</v>
      </c>
      <c r="B25" s="12" t="s">
        <v>63</v>
      </c>
      <c r="C25" s="12" t="s">
        <v>64</v>
      </c>
      <c r="D25" s="7" t="s">
        <v>65</v>
      </c>
      <c r="E25" s="13" t="s">
        <v>5</v>
      </c>
      <c r="F25" s="12" t="s">
        <v>3</v>
      </c>
      <c r="G25" s="12">
        <v>5</v>
      </c>
      <c r="H25" s="14">
        <f>VLOOKUP(F25,'[1]ARISTO PHARMASEUTICALS'!$C$3:$D$55,2,FALSE)</f>
        <v>35.119999999999997</v>
      </c>
      <c r="I25" s="14">
        <f t="shared" si="0"/>
        <v>35.119999999999997</v>
      </c>
      <c r="J25" s="14">
        <f t="shared" si="1"/>
        <v>10</v>
      </c>
      <c r="K25" s="14">
        <v>35</v>
      </c>
      <c r="L25" s="14">
        <f t="shared" si="2"/>
        <v>255.72</v>
      </c>
    </row>
    <row r="26" spans="1:12" s="9" customFormat="1">
      <c r="A26" s="11">
        <v>23</v>
      </c>
      <c r="B26" s="12" t="s">
        <v>63</v>
      </c>
      <c r="C26" s="12" t="s">
        <v>66</v>
      </c>
      <c r="D26" s="7" t="s">
        <v>67</v>
      </c>
      <c r="E26" s="13" t="s">
        <v>5</v>
      </c>
      <c r="F26" s="12" t="s">
        <v>3</v>
      </c>
      <c r="G26" s="12">
        <v>6</v>
      </c>
      <c r="H26" s="14">
        <f>VLOOKUP(F26,'[1]ARISTO PHARMASEUTICALS'!$C$3:$D$55,2,FALSE)</f>
        <v>35.119999999999997</v>
      </c>
      <c r="I26" s="14">
        <f t="shared" si="0"/>
        <v>42.143999999999998</v>
      </c>
      <c r="J26" s="14">
        <f t="shared" si="1"/>
        <v>12</v>
      </c>
      <c r="K26" s="14">
        <v>35</v>
      </c>
      <c r="L26" s="14">
        <f t="shared" si="2"/>
        <v>299.86399999999998</v>
      </c>
    </row>
    <row r="27" spans="1:12" s="9" customFormat="1">
      <c r="A27" s="11">
        <v>24</v>
      </c>
      <c r="B27" s="12" t="s">
        <v>63</v>
      </c>
      <c r="C27" s="12" t="s">
        <v>68</v>
      </c>
      <c r="D27" s="7" t="s">
        <v>69</v>
      </c>
      <c r="E27" s="13" t="s">
        <v>5</v>
      </c>
      <c r="F27" s="12" t="s">
        <v>3</v>
      </c>
      <c r="G27" s="12">
        <v>1</v>
      </c>
      <c r="H27" s="14">
        <f>VLOOKUP(F27,'[1]ARISTO PHARMASEUTICALS'!$C$3:$D$55,2,FALSE)</f>
        <v>35.119999999999997</v>
      </c>
      <c r="I27" s="14">
        <f t="shared" si="0"/>
        <v>7.024</v>
      </c>
      <c r="J27" s="14">
        <f t="shared" si="1"/>
        <v>2</v>
      </c>
      <c r="K27" s="14">
        <v>35</v>
      </c>
      <c r="L27" s="14">
        <f t="shared" si="2"/>
        <v>79.144000000000005</v>
      </c>
    </row>
    <row r="28" spans="1:12" s="9" customFormat="1">
      <c r="A28" s="11">
        <v>25</v>
      </c>
      <c r="B28" s="12" t="s">
        <v>63</v>
      </c>
      <c r="C28" s="12" t="s">
        <v>70</v>
      </c>
      <c r="D28" s="7" t="s">
        <v>71</v>
      </c>
      <c r="E28" s="13" t="s">
        <v>5</v>
      </c>
      <c r="F28" s="12" t="s">
        <v>3</v>
      </c>
      <c r="G28" s="12">
        <v>1</v>
      </c>
      <c r="H28" s="14">
        <f>VLOOKUP(F28,'[1]ARISTO PHARMASEUTICALS'!$C$3:$D$55,2,FALSE)</f>
        <v>35.119999999999997</v>
      </c>
      <c r="I28" s="14">
        <f t="shared" si="0"/>
        <v>7.024</v>
      </c>
      <c r="J28" s="14">
        <f t="shared" si="1"/>
        <v>2</v>
      </c>
      <c r="K28" s="14">
        <v>35</v>
      </c>
      <c r="L28" s="14">
        <f t="shared" si="2"/>
        <v>79.144000000000005</v>
      </c>
    </row>
    <row r="29" spans="1:12" s="9" customFormat="1">
      <c r="A29" s="11">
        <v>26</v>
      </c>
      <c r="B29" s="12" t="s">
        <v>63</v>
      </c>
      <c r="C29" s="12" t="s">
        <v>72</v>
      </c>
      <c r="D29" s="7" t="s">
        <v>73</v>
      </c>
      <c r="E29" s="13" t="s">
        <v>5</v>
      </c>
      <c r="F29" s="12" t="s">
        <v>3</v>
      </c>
      <c r="G29" s="12">
        <v>1</v>
      </c>
      <c r="H29" s="14">
        <f>VLOOKUP(F29,'[1]ARISTO PHARMASEUTICALS'!$C$3:$D$55,2,FALSE)</f>
        <v>35.119999999999997</v>
      </c>
      <c r="I29" s="14">
        <f t="shared" si="0"/>
        <v>7.024</v>
      </c>
      <c r="J29" s="14">
        <f t="shared" si="1"/>
        <v>2</v>
      </c>
      <c r="K29" s="14">
        <v>35</v>
      </c>
      <c r="L29" s="14">
        <f t="shared" si="2"/>
        <v>79.144000000000005</v>
      </c>
    </row>
    <row r="30" spans="1:12" s="9" customFormat="1">
      <c r="A30" s="11">
        <v>27</v>
      </c>
      <c r="B30" s="12" t="s">
        <v>63</v>
      </c>
      <c r="C30" s="12" t="s">
        <v>74</v>
      </c>
      <c r="D30" s="7" t="s">
        <v>75</v>
      </c>
      <c r="E30" s="13" t="s">
        <v>5</v>
      </c>
      <c r="F30" s="12" t="s">
        <v>3</v>
      </c>
      <c r="G30" s="12">
        <v>1</v>
      </c>
      <c r="H30" s="14">
        <f>VLOOKUP(F30,'[1]ARISTO PHARMASEUTICALS'!$C$3:$D$55,2,FALSE)</f>
        <v>35.119999999999997</v>
      </c>
      <c r="I30" s="14">
        <f t="shared" si="0"/>
        <v>7.024</v>
      </c>
      <c r="J30" s="14">
        <f t="shared" si="1"/>
        <v>2</v>
      </c>
      <c r="K30" s="14">
        <v>35</v>
      </c>
      <c r="L30" s="14">
        <f t="shared" si="2"/>
        <v>79.144000000000005</v>
      </c>
    </row>
    <row r="31" spans="1:12" s="9" customFormat="1">
      <c r="A31" s="11">
        <v>28</v>
      </c>
      <c r="B31" s="12" t="s">
        <v>76</v>
      </c>
      <c r="C31" s="12" t="s">
        <v>77</v>
      </c>
      <c r="D31" s="7" t="s">
        <v>78</v>
      </c>
      <c r="E31" s="13" t="s">
        <v>5</v>
      </c>
      <c r="F31" s="12" t="s">
        <v>2</v>
      </c>
      <c r="G31" s="12">
        <v>5</v>
      </c>
      <c r="H31" s="14">
        <f>VLOOKUP(F31,'[1]ARISTO PHARMASEUTICALS'!$C$3:$D$55,2,FALSE)</f>
        <v>23.95</v>
      </c>
      <c r="I31" s="14">
        <f t="shared" si="0"/>
        <v>23.950000000000003</v>
      </c>
      <c r="J31" s="14">
        <f t="shared" si="1"/>
        <v>10</v>
      </c>
      <c r="K31" s="14">
        <v>35</v>
      </c>
      <c r="L31" s="14">
        <f t="shared" si="2"/>
        <v>188.7</v>
      </c>
    </row>
    <row r="32" spans="1:12" s="9" customFormat="1">
      <c r="A32" s="11">
        <v>29</v>
      </c>
      <c r="B32" s="12" t="s">
        <v>76</v>
      </c>
      <c r="C32" s="12" t="s">
        <v>79</v>
      </c>
      <c r="D32" s="7" t="s">
        <v>80</v>
      </c>
      <c r="E32" s="13" t="s">
        <v>5</v>
      </c>
      <c r="F32" s="12" t="s">
        <v>2</v>
      </c>
      <c r="G32" s="12">
        <v>1</v>
      </c>
      <c r="H32" s="14">
        <f>VLOOKUP(F32,'[1]ARISTO PHARMASEUTICALS'!$C$3:$D$55,2,FALSE)</f>
        <v>23.95</v>
      </c>
      <c r="I32" s="14">
        <f t="shared" si="0"/>
        <v>4.79</v>
      </c>
      <c r="J32" s="14">
        <f t="shared" si="1"/>
        <v>2</v>
      </c>
      <c r="K32" s="14">
        <v>35</v>
      </c>
      <c r="L32" s="14">
        <f t="shared" si="2"/>
        <v>65.739999999999995</v>
      </c>
    </row>
    <row r="33" spans="1:12" s="9" customFormat="1">
      <c r="A33" s="11">
        <v>30</v>
      </c>
      <c r="B33" s="12" t="s">
        <v>76</v>
      </c>
      <c r="C33" s="12" t="s">
        <v>81</v>
      </c>
      <c r="D33" s="7" t="s">
        <v>82</v>
      </c>
      <c r="E33" s="13" t="s">
        <v>5</v>
      </c>
      <c r="F33" s="12" t="s">
        <v>2</v>
      </c>
      <c r="G33" s="12">
        <v>2</v>
      </c>
      <c r="H33" s="14">
        <f>VLOOKUP(F33,'[1]ARISTO PHARMASEUTICALS'!$C$3:$D$55,2,FALSE)</f>
        <v>23.95</v>
      </c>
      <c r="I33" s="14">
        <f t="shared" si="0"/>
        <v>9.58</v>
      </c>
      <c r="J33" s="14">
        <f t="shared" si="1"/>
        <v>4</v>
      </c>
      <c r="K33" s="14">
        <v>35</v>
      </c>
      <c r="L33" s="14">
        <f t="shared" si="2"/>
        <v>96.47999999999999</v>
      </c>
    </row>
    <row r="34" spans="1:12" s="9" customFormat="1">
      <c r="A34" s="11">
        <v>31</v>
      </c>
      <c r="B34" s="12" t="s">
        <v>83</v>
      </c>
      <c r="C34" s="12" t="s">
        <v>84</v>
      </c>
      <c r="D34" s="7" t="s">
        <v>85</v>
      </c>
      <c r="E34" s="13" t="s">
        <v>5</v>
      </c>
      <c r="F34" s="12" t="s">
        <v>1</v>
      </c>
      <c r="G34" s="12">
        <v>6</v>
      </c>
      <c r="H34" s="14">
        <f>VLOOKUP(F34,'[1]ARISTO PHARMASEUTICALS'!$C$3:$D$55,2,FALSE)</f>
        <v>23.95</v>
      </c>
      <c r="I34" s="14">
        <f t="shared" si="0"/>
        <v>28.74</v>
      </c>
      <c r="J34" s="14">
        <f t="shared" si="1"/>
        <v>12</v>
      </c>
      <c r="K34" s="14">
        <v>35</v>
      </c>
      <c r="L34" s="14">
        <f t="shared" si="2"/>
        <v>219.44</v>
      </c>
    </row>
    <row r="35" spans="1:12" s="9" customFormat="1">
      <c r="A35" s="11">
        <v>32</v>
      </c>
      <c r="B35" s="12" t="s">
        <v>83</v>
      </c>
      <c r="C35" s="12" t="s">
        <v>86</v>
      </c>
      <c r="D35" s="7" t="s">
        <v>87</v>
      </c>
      <c r="E35" s="13" t="s">
        <v>5</v>
      </c>
      <c r="F35" s="12" t="s">
        <v>1</v>
      </c>
      <c r="G35" s="12">
        <v>4</v>
      </c>
      <c r="H35" s="14">
        <f>VLOOKUP(F35,'[1]ARISTO PHARMASEUTICALS'!$C$3:$D$55,2,FALSE)</f>
        <v>23.95</v>
      </c>
      <c r="I35" s="14">
        <f t="shared" si="0"/>
        <v>19.16</v>
      </c>
      <c r="J35" s="14">
        <f t="shared" si="1"/>
        <v>8</v>
      </c>
      <c r="K35" s="14">
        <v>35</v>
      </c>
      <c r="L35" s="14">
        <f t="shared" si="2"/>
        <v>157.95999999999998</v>
      </c>
    </row>
    <row r="36" spans="1:12" s="9" customFormat="1">
      <c r="A36" s="11">
        <v>33</v>
      </c>
      <c r="B36" s="12" t="s">
        <v>83</v>
      </c>
      <c r="C36" s="12" t="s">
        <v>88</v>
      </c>
      <c r="D36" s="7" t="s">
        <v>89</v>
      </c>
      <c r="E36" s="13" t="s">
        <v>5</v>
      </c>
      <c r="F36" s="12" t="s">
        <v>1</v>
      </c>
      <c r="G36" s="12">
        <v>5</v>
      </c>
      <c r="H36" s="14">
        <f>VLOOKUP(F36,'[1]ARISTO PHARMASEUTICALS'!$C$3:$D$55,2,FALSE)</f>
        <v>23.95</v>
      </c>
      <c r="I36" s="14">
        <f t="shared" si="0"/>
        <v>23.950000000000003</v>
      </c>
      <c r="J36" s="14">
        <f t="shared" si="1"/>
        <v>10</v>
      </c>
      <c r="K36" s="14">
        <v>35</v>
      </c>
      <c r="L36" s="14">
        <f t="shared" si="2"/>
        <v>188.7</v>
      </c>
    </row>
    <row r="37" spans="1:12" s="9" customFormat="1">
      <c r="A37" s="11">
        <v>34</v>
      </c>
      <c r="B37" s="12" t="s">
        <v>83</v>
      </c>
      <c r="C37" s="12" t="s">
        <v>90</v>
      </c>
      <c r="D37" s="7" t="s">
        <v>91</v>
      </c>
      <c r="E37" s="13" t="s">
        <v>5</v>
      </c>
      <c r="F37" s="12" t="s">
        <v>1</v>
      </c>
      <c r="G37" s="12">
        <v>5</v>
      </c>
      <c r="H37" s="14">
        <f>VLOOKUP(F37,'[1]ARISTO PHARMASEUTICALS'!$C$3:$D$55,2,FALSE)</f>
        <v>23.95</v>
      </c>
      <c r="I37" s="14">
        <f t="shared" si="0"/>
        <v>23.950000000000003</v>
      </c>
      <c r="J37" s="14">
        <f t="shared" si="1"/>
        <v>10</v>
      </c>
      <c r="K37" s="14">
        <v>35</v>
      </c>
      <c r="L37" s="14">
        <f t="shared" si="2"/>
        <v>188.7</v>
      </c>
    </row>
    <row r="38" spans="1:12" s="9" customFormat="1">
      <c r="A38" s="11">
        <v>35</v>
      </c>
      <c r="B38" s="12" t="s">
        <v>83</v>
      </c>
      <c r="C38" s="12" t="s">
        <v>92</v>
      </c>
      <c r="D38" s="7" t="s">
        <v>93</v>
      </c>
      <c r="E38" s="13" t="s">
        <v>5</v>
      </c>
      <c r="F38" s="12" t="s">
        <v>1</v>
      </c>
      <c r="G38" s="12">
        <v>12</v>
      </c>
      <c r="H38" s="14">
        <f>VLOOKUP(F38,'[1]ARISTO PHARMASEUTICALS'!$C$3:$D$55,2,FALSE)</f>
        <v>23.95</v>
      </c>
      <c r="I38" s="14">
        <f t="shared" si="0"/>
        <v>57.48</v>
      </c>
      <c r="J38" s="14">
        <f t="shared" si="1"/>
        <v>24</v>
      </c>
      <c r="K38" s="14">
        <v>35</v>
      </c>
      <c r="L38" s="14">
        <f t="shared" si="2"/>
        <v>403.88</v>
      </c>
    </row>
    <row r="39" spans="1:12" s="9" customFormat="1">
      <c r="A39" s="11">
        <v>36</v>
      </c>
      <c r="B39" s="12" t="s">
        <v>83</v>
      </c>
      <c r="C39" s="12" t="s">
        <v>94</v>
      </c>
      <c r="D39" s="7" t="s">
        <v>95</v>
      </c>
      <c r="E39" s="13" t="s">
        <v>5</v>
      </c>
      <c r="F39" s="12" t="s">
        <v>4</v>
      </c>
      <c r="G39" s="12">
        <v>3</v>
      </c>
      <c r="H39" s="14">
        <f>VLOOKUP(F39,'[1]ARISTO PHARMASEUTICALS'!$C$3:$D$55,2,FALSE)</f>
        <v>30.74</v>
      </c>
      <c r="I39" s="14">
        <f t="shared" si="0"/>
        <v>18.443999999999999</v>
      </c>
      <c r="J39" s="14">
        <f t="shared" si="1"/>
        <v>6</v>
      </c>
      <c r="K39" s="14">
        <v>35</v>
      </c>
      <c r="L39" s="14">
        <f t="shared" si="2"/>
        <v>151.66399999999999</v>
      </c>
    </row>
    <row r="40" spans="1:12" s="9" customFormat="1">
      <c r="A40" s="11">
        <v>37</v>
      </c>
      <c r="B40" s="12" t="s">
        <v>83</v>
      </c>
      <c r="C40" s="12" t="s">
        <v>96</v>
      </c>
      <c r="D40" s="7" t="s">
        <v>97</v>
      </c>
      <c r="E40" s="13" t="s">
        <v>5</v>
      </c>
      <c r="F40" s="12" t="s">
        <v>4</v>
      </c>
      <c r="G40" s="12">
        <v>2</v>
      </c>
      <c r="H40" s="14">
        <f>VLOOKUP(F40,'[1]ARISTO PHARMASEUTICALS'!$C$3:$D$55,2,FALSE)</f>
        <v>30.74</v>
      </c>
      <c r="I40" s="14">
        <f t="shared" si="0"/>
        <v>12.295999999999999</v>
      </c>
      <c r="J40" s="14">
        <f t="shared" si="1"/>
        <v>4</v>
      </c>
      <c r="K40" s="14">
        <v>35</v>
      </c>
      <c r="L40" s="14">
        <f t="shared" si="2"/>
        <v>112.776</v>
      </c>
    </row>
    <row r="41" spans="1:12" s="9" customFormat="1">
      <c r="A41" s="11">
        <v>38</v>
      </c>
      <c r="B41" s="12" t="s">
        <v>83</v>
      </c>
      <c r="C41" s="12" t="s">
        <v>98</v>
      </c>
      <c r="D41" s="7" t="s">
        <v>99</v>
      </c>
      <c r="E41" s="13" t="s">
        <v>5</v>
      </c>
      <c r="F41" s="12" t="s">
        <v>4</v>
      </c>
      <c r="G41" s="12">
        <v>6</v>
      </c>
      <c r="H41" s="14">
        <f>VLOOKUP(F41,'[1]ARISTO PHARMASEUTICALS'!$C$3:$D$55,2,FALSE)</f>
        <v>30.74</v>
      </c>
      <c r="I41" s="14">
        <f t="shared" si="0"/>
        <v>36.887999999999998</v>
      </c>
      <c r="J41" s="14">
        <f t="shared" si="1"/>
        <v>12</v>
      </c>
      <c r="K41" s="14">
        <v>35</v>
      </c>
      <c r="L41" s="14">
        <f t="shared" si="2"/>
        <v>268.32799999999997</v>
      </c>
    </row>
    <row r="42" spans="1:12" s="9" customFormat="1">
      <c r="A42" s="11">
        <v>39</v>
      </c>
      <c r="B42" s="12" t="s">
        <v>83</v>
      </c>
      <c r="C42" s="12" t="s">
        <v>100</v>
      </c>
      <c r="D42" s="7" t="s">
        <v>101</v>
      </c>
      <c r="E42" s="13" t="s">
        <v>5</v>
      </c>
      <c r="F42" s="12" t="s">
        <v>4</v>
      </c>
      <c r="G42" s="12">
        <v>1</v>
      </c>
      <c r="H42" s="14">
        <f>VLOOKUP(F42,'[1]ARISTO PHARMASEUTICALS'!$C$3:$D$55,2,FALSE)</f>
        <v>30.74</v>
      </c>
      <c r="I42" s="14">
        <f t="shared" si="0"/>
        <v>6.1479999999999997</v>
      </c>
      <c r="J42" s="14">
        <f t="shared" si="1"/>
        <v>2</v>
      </c>
      <c r="K42" s="14">
        <v>35</v>
      </c>
      <c r="L42" s="14">
        <f t="shared" si="2"/>
        <v>73.888000000000005</v>
      </c>
    </row>
    <row r="43" spans="1:12" s="9" customFormat="1">
      <c r="A43" s="11">
        <v>40</v>
      </c>
      <c r="B43" s="12" t="s">
        <v>83</v>
      </c>
      <c r="C43" s="12" t="s">
        <v>102</v>
      </c>
      <c r="D43" s="7" t="s">
        <v>103</v>
      </c>
      <c r="E43" s="13" t="s">
        <v>5</v>
      </c>
      <c r="F43" s="12" t="s">
        <v>4</v>
      </c>
      <c r="G43" s="12">
        <v>2</v>
      </c>
      <c r="H43" s="14">
        <f>VLOOKUP(F43,'[1]ARISTO PHARMASEUTICALS'!$C$3:$D$55,2,FALSE)</f>
        <v>30.74</v>
      </c>
      <c r="I43" s="14">
        <f t="shared" si="0"/>
        <v>12.295999999999999</v>
      </c>
      <c r="J43" s="14">
        <f t="shared" si="1"/>
        <v>4</v>
      </c>
      <c r="K43" s="14">
        <v>35</v>
      </c>
      <c r="L43" s="14">
        <f t="shared" si="2"/>
        <v>112.776</v>
      </c>
    </row>
    <row r="44" spans="1:12" s="9" customFormat="1">
      <c r="A44" s="11">
        <v>41</v>
      </c>
      <c r="B44" s="12" t="s">
        <v>104</v>
      </c>
      <c r="C44" s="12" t="s">
        <v>105</v>
      </c>
      <c r="D44" s="7" t="s">
        <v>106</v>
      </c>
      <c r="E44" s="13" t="s">
        <v>5</v>
      </c>
      <c r="F44" s="12" t="s">
        <v>2</v>
      </c>
      <c r="G44" s="12">
        <v>4</v>
      </c>
      <c r="H44" s="14">
        <f>VLOOKUP(F44,'[1]ARISTO PHARMASEUTICALS'!$C$3:$D$55,2,FALSE)</f>
        <v>23.95</v>
      </c>
      <c r="I44" s="14">
        <f t="shared" si="0"/>
        <v>19.16</v>
      </c>
      <c r="J44" s="14">
        <f t="shared" si="1"/>
        <v>8</v>
      </c>
      <c r="K44" s="14">
        <v>35</v>
      </c>
      <c r="L44" s="14">
        <f t="shared" si="2"/>
        <v>157.95999999999998</v>
      </c>
    </row>
    <row r="45" spans="1:12" s="9" customFormat="1" ht="30">
      <c r="A45" s="11">
        <v>42</v>
      </c>
      <c r="B45" s="12" t="s">
        <v>104</v>
      </c>
      <c r="C45" s="12" t="s">
        <v>107</v>
      </c>
      <c r="D45" s="8" t="s">
        <v>213</v>
      </c>
      <c r="E45" s="13" t="s">
        <v>5</v>
      </c>
      <c r="F45" s="12" t="s">
        <v>2</v>
      </c>
      <c r="G45" s="12">
        <v>44</v>
      </c>
      <c r="H45" s="14">
        <f>VLOOKUP(F45,'[1]ARISTO PHARMASEUTICALS'!$C$3:$D$55,2,FALSE)</f>
        <v>23.95</v>
      </c>
      <c r="I45" s="14">
        <f t="shared" si="0"/>
        <v>210.76</v>
      </c>
      <c r="J45" s="14">
        <f t="shared" si="1"/>
        <v>88</v>
      </c>
      <c r="K45" s="14">
        <v>35</v>
      </c>
      <c r="L45" s="14">
        <f t="shared" si="2"/>
        <v>1387.56</v>
      </c>
    </row>
    <row r="46" spans="1:12" s="9" customFormat="1">
      <c r="A46" s="11">
        <v>43</v>
      </c>
      <c r="B46" s="12" t="s">
        <v>104</v>
      </c>
      <c r="C46" s="12" t="s">
        <v>108</v>
      </c>
      <c r="D46" s="7" t="s">
        <v>109</v>
      </c>
      <c r="E46" s="13" t="s">
        <v>5</v>
      </c>
      <c r="F46" s="12" t="s">
        <v>2</v>
      </c>
      <c r="G46" s="12">
        <v>20</v>
      </c>
      <c r="H46" s="14">
        <f>VLOOKUP(F46,'[1]ARISTO PHARMASEUTICALS'!$C$3:$D$55,2,FALSE)</f>
        <v>23.95</v>
      </c>
      <c r="I46" s="14">
        <f t="shared" si="0"/>
        <v>95.800000000000011</v>
      </c>
      <c r="J46" s="14">
        <f t="shared" si="1"/>
        <v>40</v>
      </c>
      <c r="K46" s="14">
        <v>35</v>
      </c>
      <c r="L46" s="14">
        <f t="shared" si="2"/>
        <v>649.79999999999995</v>
      </c>
    </row>
    <row r="47" spans="1:12" s="9" customFormat="1">
      <c r="A47" s="11">
        <v>44</v>
      </c>
      <c r="B47" s="12" t="s">
        <v>104</v>
      </c>
      <c r="C47" s="12" t="s">
        <v>110</v>
      </c>
      <c r="D47" s="7" t="s">
        <v>111</v>
      </c>
      <c r="E47" s="13" t="s">
        <v>5</v>
      </c>
      <c r="F47" s="12" t="s">
        <v>2</v>
      </c>
      <c r="G47" s="12">
        <v>2</v>
      </c>
      <c r="H47" s="14">
        <f>VLOOKUP(F47,'[1]ARISTO PHARMASEUTICALS'!$C$3:$D$55,2,FALSE)</f>
        <v>23.95</v>
      </c>
      <c r="I47" s="14">
        <f t="shared" si="0"/>
        <v>9.58</v>
      </c>
      <c r="J47" s="14">
        <f t="shared" si="1"/>
        <v>4</v>
      </c>
      <c r="K47" s="14">
        <v>35</v>
      </c>
      <c r="L47" s="14">
        <f t="shared" si="2"/>
        <v>96.47999999999999</v>
      </c>
    </row>
    <row r="48" spans="1:12" s="9" customFormat="1">
      <c r="A48" s="11">
        <v>45</v>
      </c>
      <c r="B48" s="12" t="s">
        <v>104</v>
      </c>
      <c r="C48" s="12" t="s">
        <v>112</v>
      </c>
      <c r="D48" s="7" t="s">
        <v>113</v>
      </c>
      <c r="E48" s="13" t="s">
        <v>5</v>
      </c>
      <c r="F48" s="12" t="s">
        <v>2</v>
      </c>
      <c r="G48" s="12">
        <v>2</v>
      </c>
      <c r="H48" s="14">
        <f>VLOOKUP(F48,'[1]ARISTO PHARMASEUTICALS'!$C$3:$D$55,2,FALSE)</f>
        <v>23.95</v>
      </c>
      <c r="I48" s="14">
        <f t="shared" si="0"/>
        <v>9.58</v>
      </c>
      <c r="J48" s="14">
        <f t="shared" si="1"/>
        <v>4</v>
      </c>
      <c r="K48" s="14">
        <v>35</v>
      </c>
      <c r="L48" s="14">
        <f t="shared" si="2"/>
        <v>96.47999999999999</v>
      </c>
    </row>
    <row r="49" spans="1:12" s="9" customFormat="1">
      <c r="A49" s="11">
        <v>46</v>
      </c>
      <c r="B49" s="12" t="s">
        <v>104</v>
      </c>
      <c r="C49" s="12" t="s">
        <v>114</v>
      </c>
      <c r="D49" s="7" t="s">
        <v>115</v>
      </c>
      <c r="E49" s="13" t="s">
        <v>5</v>
      </c>
      <c r="F49" s="12" t="s">
        <v>2</v>
      </c>
      <c r="G49" s="12">
        <v>8</v>
      </c>
      <c r="H49" s="14">
        <f>VLOOKUP(F49,'[1]ARISTO PHARMASEUTICALS'!$C$3:$D$55,2,FALSE)</f>
        <v>23.95</v>
      </c>
      <c r="I49" s="14">
        <f t="shared" si="0"/>
        <v>38.32</v>
      </c>
      <c r="J49" s="14">
        <f t="shared" si="1"/>
        <v>16</v>
      </c>
      <c r="K49" s="14">
        <v>35</v>
      </c>
      <c r="L49" s="14">
        <f t="shared" si="2"/>
        <v>280.91999999999996</v>
      </c>
    </row>
    <row r="50" spans="1:12" s="9" customFormat="1" ht="31.5" customHeight="1">
      <c r="A50" s="11">
        <v>47</v>
      </c>
      <c r="B50" s="12" t="s">
        <v>116</v>
      </c>
      <c r="C50" s="12" t="s">
        <v>117</v>
      </c>
      <c r="D50" s="7" t="s">
        <v>118</v>
      </c>
      <c r="E50" s="13" t="s">
        <v>5</v>
      </c>
      <c r="F50" s="12" t="s">
        <v>2</v>
      </c>
      <c r="G50" s="12">
        <v>17</v>
      </c>
      <c r="H50" s="14">
        <f>VLOOKUP(F50,'[1]ARISTO PHARMASEUTICALS'!$C$3:$D$55,2,FALSE)</f>
        <v>23.95</v>
      </c>
      <c r="I50" s="14">
        <f t="shared" si="0"/>
        <v>81.430000000000007</v>
      </c>
      <c r="J50" s="14">
        <f t="shared" si="1"/>
        <v>34</v>
      </c>
      <c r="K50" s="14">
        <v>35</v>
      </c>
      <c r="L50" s="14">
        <f t="shared" si="2"/>
        <v>557.57999999999993</v>
      </c>
    </row>
    <row r="51" spans="1:12" s="9" customFormat="1">
      <c r="A51" s="11">
        <v>48</v>
      </c>
      <c r="B51" s="12" t="s">
        <v>116</v>
      </c>
      <c r="C51" s="12" t="s">
        <v>119</v>
      </c>
      <c r="D51" s="7" t="s">
        <v>120</v>
      </c>
      <c r="E51" s="13" t="s">
        <v>5</v>
      </c>
      <c r="F51" s="12" t="s">
        <v>2</v>
      </c>
      <c r="G51" s="12">
        <v>2</v>
      </c>
      <c r="H51" s="14">
        <f>VLOOKUP(F51,'[1]ARISTO PHARMASEUTICALS'!$C$3:$D$55,2,FALSE)</f>
        <v>23.95</v>
      </c>
      <c r="I51" s="14">
        <f t="shared" si="0"/>
        <v>9.58</v>
      </c>
      <c r="J51" s="14">
        <f t="shared" si="1"/>
        <v>4</v>
      </c>
      <c r="K51" s="14">
        <v>35</v>
      </c>
      <c r="L51" s="14">
        <f t="shared" si="2"/>
        <v>96.47999999999999</v>
      </c>
    </row>
    <row r="52" spans="1:12" s="9" customFormat="1">
      <c r="A52" s="11">
        <v>49</v>
      </c>
      <c r="B52" s="12" t="s">
        <v>121</v>
      </c>
      <c r="C52" s="12" t="s">
        <v>122</v>
      </c>
      <c r="D52" s="7" t="s">
        <v>123</v>
      </c>
      <c r="E52" s="13" t="s">
        <v>5</v>
      </c>
      <c r="F52" s="12" t="s">
        <v>3</v>
      </c>
      <c r="G52" s="12">
        <v>8</v>
      </c>
      <c r="H52" s="14">
        <f>VLOOKUP(F52,'[1]ARISTO PHARMASEUTICALS'!$C$3:$D$55,2,FALSE)</f>
        <v>35.119999999999997</v>
      </c>
      <c r="I52" s="14">
        <f t="shared" si="0"/>
        <v>56.192</v>
      </c>
      <c r="J52" s="14">
        <f t="shared" si="1"/>
        <v>16</v>
      </c>
      <c r="K52" s="14">
        <v>35</v>
      </c>
      <c r="L52" s="14">
        <f t="shared" si="2"/>
        <v>388.15199999999999</v>
      </c>
    </row>
    <row r="53" spans="1:12" s="9" customFormat="1">
      <c r="A53" s="11">
        <v>50</v>
      </c>
      <c r="B53" s="12" t="s">
        <v>121</v>
      </c>
      <c r="C53" s="12" t="s">
        <v>124</v>
      </c>
      <c r="D53" s="7" t="s">
        <v>125</v>
      </c>
      <c r="E53" s="13" t="s">
        <v>5</v>
      </c>
      <c r="F53" s="12" t="s">
        <v>3</v>
      </c>
      <c r="G53" s="12">
        <v>2</v>
      </c>
      <c r="H53" s="14">
        <f>VLOOKUP(F53,'[1]ARISTO PHARMASEUTICALS'!$C$3:$D$55,2,FALSE)</f>
        <v>35.119999999999997</v>
      </c>
      <c r="I53" s="14">
        <f t="shared" si="0"/>
        <v>14.048</v>
      </c>
      <c r="J53" s="14">
        <f t="shared" si="1"/>
        <v>4</v>
      </c>
      <c r="K53" s="14">
        <v>35</v>
      </c>
      <c r="L53" s="14">
        <f t="shared" si="2"/>
        <v>123.288</v>
      </c>
    </row>
    <row r="54" spans="1:12" s="9" customFormat="1">
      <c r="A54" s="11">
        <v>51</v>
      </c>
      <c r="B54" s="12" t="s">
        <v>121</v>
      </c>
      <c r="C54" s="12" t="s">
        <v>126</v>
      </c>
      <c r="D54" s="7" t="s">
        <v>127</v>
      </c>
      <c r="E54" s="13" t="s">
        <v>5</v>
      </c>
      <c r="F54" s="12" t="s">
        <v>3</v>
      </c>
      <c r="G54" s="12">
        <v>9</v>
      </c>
      <c r="H54" s="14">
        <f>VLOOKUP(F54,'[1]ARISTO PHARMASEUTICALS'!$C$3:$D$55,2,FALSE)</f>
        <v>35.119999999999997</v>
      </c>
      <c r="I54" s="14">
        <f t="shared" si="0"/>
        <v>63.216000000000001</v>
      </c>
      <c r="J54" s="14">
        <f t="shared" si="1"/>
        <v>18</v>
      </c>
      <c r="K54" s="14">
        <v>35</v>
      </c>
      <c r="L54" s="14">
        <f t="shared" si="2"/>
        <v>432.29599999999999</v>
      </c>
    </row>
    <row r="55" spans="1:12" s="9" customFormat="1">
      <c r="A55" s="11">
        <v>52</v>
      </c>
      <c r="B55" s="12" t="s">
        <v>121</v>
      </c>
      <c r="C55" s="12" t="s">
        <v>128</v>
      </c>
      <c r="D55" s="7" t="s">
        <v>129</v>
      </c>
      <c r="E55" s="13" t="s">
        <v>5</v>
      </c>
      <c r="F55" s="12" t="s">
        <v>3</v>
      </c>
      <c r="G55" s="12">
        <v>9</v>
      </c>
      <c r="H55" s="14">
        <f>VLOOKUP(F55,'[1]ARISTO PHARMASEUTICALS'!$C$3:$D$55,2,FALSE)</f>
        <v>35.119999999999997</v>
      </c>
      <c r="I55" s="14">
        <f t="shared" si="0"/>
        <v>63.216000000000001</v>
      </c>
      <c r="J55" s="14">
        <f t="shared" si="1"/>
        <v>18</v>
      </c>
      <c r="K55" s="14">
        <v>35</v>
      </c>
      <c r="L55" s="14">
        <f t="shared" si="2"/>
        <v>432.29599999999999</v>
      </c>
    </row>
    <row r="56" spans="1:12" s="9" customFormat="1">
      <c r="A56" s="11">
        <v>53</v>
      </c>
      <c r="B56" s="12" t="s">
        <v>121</v>
      </c>
      <c r="C56" s="12" t="s">
        <v>130</v>
      </c>
      <c r="D56" s="7" t="s">
        <v>131</v>
      </c>
      <c r="E56" s="13" t="s">
        <v>5</v>
      </c>
      <c r="F56" s="12" t="s">
        <v>3</v>
      </c>
      <c r="G56" s="12">
        <v>20</v>
      </c>
      <c r="H56" s="14">
        <f>VLOOKUP(F56,'[1]ARISTO PHARMASEUTICALS'!$C$3:$D$55,2,FALSE)</f>
        <v>35.119999999999997</v>
      </c>
      <c r="I56" s="14">
        <f t="shared" si="0"/>
        <v>140.47999999999999</v>
      </c>
      <c r="J56" s="14">
        <f t="shared" si="1"/>
        <v>40</v>
      </c>
      <c r="K56" s="14">
        <v>35</v>
      </c>
      <c r="L56" s="14">
        <f t="shared" si="2"/>
        <v>917.88</v>
      </c>
    </row>
    <row r="57" spans="1:12" s="9" customFormat="1" ht="30">
      <c r="A57" s="11">
        <v>54</v>
      </c>
      <c r="B57" s="12" t="s">
        <v>132</v>
      </c>
      <c r="C57" s="12" t="s">
        <v>133</v>
      </c>
      <c r="D57" s="8" t="s">
        <v>212</v>
      </c>
      <c r="E57" s="13" t="s">
        <v>5</v>
      </c>
      <c r="F57" s="12" t="s">
        <v>2</v>
      </c>
      <c r="G57" s="12">
        <v>3</v>
      </c>
      <c r="H57" s="14">
        <f>VLOOKUP(F57,'[1]ARISTO PHARMASEUTICALS'!$C$3:$D$55,2,FALSE)</f>
        <v>23.95</v>
      </c>
      <c r="I57" s="14">
        <f t="shared" si="0"/>
        <v>14.37</v>
      </c>
      <c r="J57" s="14">
        <f t="shared" si="1"/>
        <v>6</v>
      </c>
      <c r="K57" s="14">
        <v>35</v>
      </c>
      <c r="L57" s="14">
        <f t="shared" si="2"/>
        <v>127.22</v>
      </c>
    </row>
    <row r="58" spans="1:12" s="9" customFormat="1">
      <c r="A58" s="11">
        <v>55</v>
      </c>
      <c r="B58" s="12" t="s">
        <v>132</v>
      </c>
      <c r="C58" s="12" t="s">
        <v>134</v>
      </c>
      <c r="D58" s="7" t="s">
        <v>135</v>
      </c>
      <c r="E58" s="13" t="s">
        <v>5</v>
      </c>
      <c r="F58" s="12" t="s">
        <v>2</v>
      </c>
      <c r="G58" s="12">
        <v>16</v>
      </c>
      <c r="H58" s="14">
        <f>VLOOKUP(F58,'[1]ARISTO PHARMASEUTICALS'!$C$3:$D$55,2,FALSE)</f>
        <v>23.95</v>
      </c>
      <c r="I58" s="14">
        <f t="shared" si="0"/>
        <v>76.64</v>
      </c>
      <c r="J58" s="14">
        <f t="shared" si="1"/>
        <v>32</v>
      </c>
      <c r="K58" s="14">
        <v>35</v>
      </c>
      <c r="L58" s="14">
        <f t="shared" si="2"/>
        <v>526.83999999999992</v>
      </c>
    </row>
    <row r="59" spans="1:12" s="9" customFormat="1">
      <c r="A59" s="11">
        <v>56</v>
      </c>
      <c r="B59" s="12" t="s">
        <v>132</v>
      </c>
      <c r="C59" s="12" t="s">
        <v>136</v>
      </c>
      <c r="D59" s="7" t="s">
        <v>137</v>
      </c>
      <c r="E59" s="13" t="s">
        <v>5</v>
      </c>
      <c r="F59" s="12" t="s">
        <v>2</v>
      </c>
      <c r="G59" s="12">
        <v>4</v>
      </c>
      <c r="H59" s="14">
        <f>VLOOKUP(F59,'[1]ARISTO PHARMASEUTICALS'!$C$3:$D$55,2,FALSE)</f>
        <v>23.95</v>
      </c>
      <c r="I59" s="14">
        <f t="shared" si="0"/>
        <v>19.16</v>
      </c>
      <c r="J59" s="14">
        <f t="shared" si="1"/>
        <v>8</v>
      </c>
      <c r="K59" s="14">
        <v>35</v>
      </c>
      <c r="L59" s="14">
        <f t="shared" si="2"/>
        <v>157.95999999999998</v>
      </c>
    </row>
    <row r="60" spans="1:12" s="9" customFormat="1" ht="30">
      <c r="A60" s="11">
        <v>57</v>
      </c>
      <c r="B60" s="12" t="s">
        <v>132</v>
      </c>
      <c r="C60" s="12" t="s">
        <v>138</v>
      </c>
      <c r="D60" s="8" t="s">
        <v>211</v>
      </c>
      <c r="E60" s="13" t="s">
        <v>5</v>
      </c>
      <c r="F60" s="12" t="s">
        <v>2</v>
      </c>
      <c r="G60" s="12">
        <v>17</v>
      </c>
      <c r="H60" s="14">
        <f>VLOOKUP(F60,'[1]ARISTO PHARMASEUTICALS'!$C$3:$D$55,2,FALSE)</f>
        <v>23.95</v>
      </c>
      <c r="I60" s="14">
        <f t="shared" si="0"/>
        <v>81.430000000000007</v>
      </c>
      <c r="J60" s="14">
        <f t="shared" si="1"/>
        <v>34</v>
      </c>
      <c r="K60" s="14">
        <v>35</v>
      </c>
      <c r="L60" s="14">
        <f t="shared" si="2"/>
        <v>557.57999999999993</v>
      </c>
    </row>
    <row r="61" spans="1:12" s="9" customFormat="1">
      <c r="A61" s="11">
        <v>58</v>
      </c>
      <c r="B61" s="12" t="s">
        <v>132</v>
      </c>
      <c r="C61" s="12" t="s">
        <v>139</v>
      </c>
      <c r="D61" s="7" t="s">
        <v>140</v>
      </c>
      <c r="E61" s="13" t="s">
        <v>5</v>
      </c>
      <c r="F61" s="12" t="s">
        <v>2</v>
      </c>
      <c r="G61" s="12">
        <v>3</v>
      </c>
      <c r="H61" s="14">
        <f>VLOOKUP(F61,'[1]ARISTO PHARMASEUTICALS'!$C$3:$D$55,2,FALSE)</f>
        <v>23.95</v>
      </c>
      <c r="I61" s="14">
        <f t="shared" si="0"/>
        <v>14.37</v>
      </c>
      <c r="J61" s="14">
        <f t="shared" si="1"/>
        <v>6</v>
      </c>
      <c r="K61" s="14">
        <v>35</v>
      </c>
      <c r="L61" s="14">
        <f t="shared" si="2"/>
        <v>127.22</v>
      </c>
    </row>
    <row r="62" spans="1:12" s="9" customFormat="1">
      <c r="A62" s="11">
        <v>59</v>
      </c>
      <c r="B62" s="12" t="s">
        <v>132</v>
      </c>
      <c r="C62" s="12" t="s">
        <v>141</v>
      </c>
      <c r="D62" s="7" t="s">
        <v>142</v>
      </c>
      <c r="E62" s="13" t="s">
        <v>5</v>
      </c>
      <c r="F62" s="12" t="s">
        <v>2</v>
      </c>
      <c r="G62" s="12">
        <v>10</v>
      </c>
      <c r="H62" s="14">
        <f>VLOOKUP(F62,'[1]ARISTO PHARMASEUTICALS'!$C$3:$D$55,2,FALSE)</f>
        <v>23.95</v>
      </c>
      <c r="I62" s="14">
        <f t="shared" si="0"/>
        <v>47.900000000000006</v>
      </c>
      <c r="J62" s="14">
        <f t="shared" si="1"/>
        <v>20</v>
      </c>
      <c r="K62" s="14">
        <v>35</v>
      </c>
      <c r="L62" s="14">
        <f t="shared" si="2"/>
        <v>342.4</v>
      </c>
    </row>
    <row r="63" spans="1:12" s="9" customFormat="1">
      <c r="A63" s="11">
        <v>60</v>
      </c>
      <c r="B63" s="12" t="s">
        <v>132</v>
      </c>
      <c r="C63" s="12" t="s">
        <v>143</v>
      </c>
      <c r="D63" s="7" t="s">
        <v>144</v>
      </c>
      <c r="E63" s="13" t="s">
        <v>5</v>
      </c>
      <c r="F63" s="12" t="s">
        <v>2</v>
      </c>
      <c r="G63" s="12">
        <v>2</v>
      </c>
      <c r="H63" s="14">
        <f>VLOOKUP(F63,'[1]ARISTO PHARMASEUTICALS'!$C$3:$D$55,2,FALSE)</f>
        <v>23.95</v>
      </c>
      <c r="I63" s="14">
        <f t="shared" si="0"/>
        <v>9.58</v>
      </c>
      <c r="J63" s="14">
        <f t="shared" si="1"/>
        <v>4</v>
      </c>
      <c r="K63" s="14">
        <v>35</v>
      </c>
      <c r="L63" s="14">
        <f t="shared" si="2"/>
        <v>96.47999999999999</v>
      </c>
    </row>
    <row r="64" spans="1:12" s="9" customFormat="1">
      <c r="A64" s="11">
        <v>61</v>
      </c>
      <c r="B64" s="12" t="s">
        <v>132</v>
      </c>
      <c r="C64" s="12" t="s">
        <v>145</v>
      </c>
      <c r="D64" s="7" t="s">
        <v>146</v>
      </c>
      <c r="E64" s="13" t="s">
        <v>5</v>
      </c>
      <c r="F64" s="12" t="s">
        <v>2</v>
      </c>
      <c r="G64" s="12">
        <v>16</v>
      </c>
      <c r="H64" s="14">
        <f>VLOOKUP(F64,'[1]ARISTO PHARMASEUTICALS'!$C$3:$D$55,2,FALSE)</f>
        <v>23.95</v>
      </c>
      <c r="I64" s="14">
        <f t="shared" si="0"/>
        <v>76.64</v>
      </c>
      <c r="J64" s="14">
        <f t="shared" si="1"/>
        <v>32</v>
      </c>
      <c r="K64" s="14">
        <v>35</v>
      </c>
      <c r="L64" s="14">
        <f t="shared" si="2"/>
        <v>526.83999999999992</v>
      </c>
    </row>
    <row r="65" spans="1:12" s="9" customFormat="1">
      <c r="A65" s="11">
        <v>62</v>
      </c>
      <c r="B65" s="12" t="s">
        <v>147</v>
      </c>
      <c r="C65" s="12" t="s">
        <v>148</v>
      </c>
      <c r="D65" s="7" t="s">
        <v>149</v>
      </c>
      <c r="E65" s="13" t="s">
        <v>5</v>
      </c>
      <c r="F65" s="12" t="s">
        <v>1</v>
      </c>
      <c r="G65" s="12">
        <v>18</v>
      </c>
      <c r="H65" s="14">
        <f>VLOOKUP(F65,'[1]ARISTO PHARMASEUTICALS'!$C$3:$D$55,2,FALSE)</f>
        <v>23.95</v>
      </c>
      <c r="I65" s="14">
        <f t="shared" si="0"/>
        <v>86.22</v>
      </c>
      <c r="J65" s="14">
        <f t="shared" si="1"/>
        <v>36</v>
      </c>
      <c r="K65" s="14">
        <v>35</v>
      </c>
      <c r="L65" s="14">
        <f t="shared" si="2"/>
        <v>588.31999999999994</v>
      </c>
    </row>
    <row r="66" spans="1:12" s="9" customFormat="1">
      <c r="A66" s="11">
        <v>63</v>
      </c>
      <c r="B66" s="12" t="s">
        <v>147</v>
      </c>
      <c r="C66" s="12" t="s">
        <v>150</v>
      </c>
      <c r="D66" s="7" t="s">
        <v>151</v>
      </c>
      <c r="E66" s="13" t="s">
        <v>5</v>
      </c>
      <c r="F66" s="12" t="s">
        <v>1</v>
      </c>
      <c r="G66" s="12">
        <v>2</v>
      </c>
      <c r="H66" s="14">
        <f>VLOOKUP(F66,'[1]ARISTO PHARMASEUTICALS'!$C$3:$D$55,2,FALSE)</f>
        <v>23.95</v>
      </c>
      <c r="I66" s="14">
        <f t="shared" si="0"/>
        <v>9.58</v>
      </c>
      <c r="J66" s="14">
        <f t="shared" si="1"/>
        <v>4</v>
      </c>
      <c r="K66" s="14">
        <v>35</v>
      </c>
      <c r="L66" s="14">
        <f t="shared" si="2"/>
        <v>96.47999999999999</v>
      </c>
    </row>
    <row r="67" spans="1:12" s="9" customFormat="1">
      <c r="A67" s="11">
        <v>64</v>
      </c>
      <c r="B67" s="12" t="s">
        <v>147</v>
      </c>
      <c r="C67" s="12" t="s">
        <v>152</v>
      </c>
      <c r="D67" s="7" t="s">
        <v>153</v>
      </c>
      <c r="E67" s="13" t="s">
        <v>5</v>
      </c>
      <c r="F67" s="12" t="s">
        <v>1</v>
      </c>
      <c r="G67" s="12">
        <v>1</v>
      </c>
      <c r="H67" s="14">
        <f>VLOOKUP(F67,'[1]ARISTO PHARMASEUTICALS'!$C$3:$D$55,2,FALSE)</f>
        <v>23.95</v>
      </c>
      <c r="I67" s="14">
        <f t="shared" si="0"/>
        <v>4.79</v>
      </c>
      <c r="J67" s="14">
        <f t="shared" si="1"/>
        <v>2</v>
      </c>
      <c r="K67" s="14">
        <v>35</v>
      </c>
      <c r="L67" s="14">
        <f t="shared" si="2"/>
        <v>65.739999999999995</v>
      </c>
    </row>
    <row r="68" spans="1:12" s="9" customFormat="1" ht="30">
      <c r="A68" s="11">
        <v>65</v>
      </c>
      <c r="B68" s="12" t="s">
        <v>154</v>
      </c>
      <c r="C68" s="12" t="s">
        <v>155</v>
      </c>
      <c r="D68" s="8" t="s">
        <v>210</v>
      </c>
      <c r="E68" s="13" t="s">
        <v>5</v>
      </c>
      <c r="F68" s="12" t="s">
        <v>2</v>
      </c>
      <c r="G68" s="12">
        <v>8</v>
      </c>
      <c r="H68" s="14">
        <f>VLOOKUP(F68,'[1]ARISTO PHARMASEUTICALS'!$C$3:$D$55,2,FALSE)</f>
        <v>23.95</v>
      </c>
      <c r="I68" s="14">
        <f t="shared" si="0"/>
        <v>38.32</v>
      </c>
      <c r="J68" s="14">
        <f t="shared" si="1"/>
        <v>16</v>
      </c>
      <c r="K68" s="14">
        <v>35</v>
      </c>
      <c r="L68" s="14">
        <f t="shared" si="2"/>
        <v>280.91999999999996</v>
      </c>
    </row>
    <row r="69" spans="1:12" s="9" customFormat="1">
      <c r="A69" s="11">
        <v>66</v>
      </c>
      <c r="B69" s="12" t="s">
        <v>154</v>
      </c>
      <c r="C69" s="12" t="s">
        <v>156</v>
      </c>
      <c r="D69" s="7" t="s">
        <v>157</v>
      </c>
      <c r="E69" s="13" t="s">
        <v>5</v>
      </c>
      <c r="F69" s="12" t="s">
        <v>2</v>
      </c>
      <c r="G69" s="12">
        <v>1</v>
      </c>
      <c r="H69" s="14">
        <f>VLOOKUP(F69,'[1]ARISTO PHARMASEUTICALS'!$C$3:$D$55,2,FALSE)</f>
        <v>23.95</v>
      </c>
      <c r="I69" s="14">
        <f t="shared" ref="I69:I92" si="3">G69*H69*20%</f>
        <v>4.79</v>
      </c>
      <c r="J69" s="14">
        <f t="shared" ref="J69:J92" si="4">G69*2</f>
        <v>2</v>
      </c>
      <c r="K69" s="14">
        <v>35</v>
      </c>
      <c r="L69" s="14">
        <f t="shared" ref="L69:L92" si="5">G69*H69+I69+J69+K69</f>
        <v>65.739999999999995</v>
      </c>
    </row>
    <row r="70" spans="1:12" s="9" customFormat="1">
      <c r="A70" s="11">
        <v>67</v>
      </c>
      <c r="B70" s="12" t="s">
        <v>154</v>
      </c>
      <c r="C70" s="12" t="s">
        <v>158</v>
      </c>
      <c r="D70" s="7" t="s">
        <v>159</v>
      </c>
      <c r="E70" s="13" t="s">
        <v>5</v>
      </c>
      <c r="F70" s="12" t="s">
        <v>2</v>
      </c>
      <c r="G70" s="12">
        <v>4</v>
      </c>
      <c r="H70" s="14">
        <f>VLOOKUP(F70,'[1]ARISTO PHARMASEUTICALS'!$C$3:$D$55,2,FALSE)</f>
        <v>23.95</v>
      </c>
      <c r="I70" s="14">
        <f t="shared" si="3"/>
        <v>19.16</v>
      </c>
      <c r="J70" s="14">
        <f t="shared" si="4"/>
        <v>8</v>
      </c>
      <c r="K70" s="14">
        <v>35</v>
      </c>
      <c r="L70" s="14">
        <f t="shared" si="5"/>
        <v>157.95999999999998</v>
      </c>
    </row>
    <row r="71" spans="1:12" s="9" customFormat="1">
      <c r="A71" s="11">
        <v>68</v>
      </c>
      <c r="B71" s="12" t="s">
        <v>160</v>
      </c>
      <c r="C71" s="12" t="s">
        <v>161</v>
      </c>
      <c r="D71" s="7" t="s">
        <v>162</v>
      </c>
      <c r="E71" s="13" t="s">
        <v>5</v>
      </c>
      <c r="F71" s="12" t="s">
        <v>2</v>
      </c>
      <c r="G71" s="12">
        <v>1</v>
      </c>
      <c r="H71" s="14">
        <f>VLOOKUP(F71,'[1]ARISTO PHARMASEUTICALS'!$C$3:$D$55,2,FALSE)</f>
        <v>23.95</v>
      </c>
      <c r="I71" s="14">
        <f t="shared" si="3"/>
        <v>4.79</v>
      </c>
      <c r="J71" s="14">
        <f t="shared" si="4"/>
        <v>2</v>
      </c>
      <c r="K71" s="14">
        <v>35</v>
      </c>
      <c r="L71" s="14">
        <f t="shared" si="5"/>
        <v>65.739999999999995</v>
      </c>
    </row>
    <row r="72" spans="1:12" s="9" customFormat="1" ht="30">
      <c r="A72" s="11">
        <v>69</v>
      </c>
      <c r="B72" s="12" t="s">
        <v>160</v>
      </c>
      <c r="C72" s="12" t="s">
        <v>163</v>
      </c>
      <c r="D72" s="8" t="s">
        <v>214</v>
      </c>
      <c r="E72" s="13" t="s">
        <v>5</v>
      </c>
      <c r="F72" s="12" t="s">
        <v>2</v>
      </c>
      <c r="G72" s="12">
        <v>9</v>
      </c>
      <c r="H72" s="14">
        <f>VLOOKUP(F72,'[1]ARISTO PHARMASEUTICALS'!$C$3:$D$55,2,FALSE)</f>
        <v>23.95</v>
      </c>
      <c r="I72" s="14">
        <f t="shared" si="3"/>
        <v>43.11</v>
      </c>
      <c r="J72" s="14">
        <f t="shared" si="4"/>
        <v>18</v>
      </c>
      <c r="K72" s="14">
        <v>35</v>
      </c>
      <c r="L72" s="14">
        <f t="shared" si="5"/>
        <v>311.65999999999997</v>
      </c>
    </row>
    <row r="73" spans="1:12" s="9" customFormat="1" ht="15" customHeight="1">
      <c r="A73" s="11">
        <v>70</v>
      </c>
      <c r="B73" s="12" t="s">
        <v>164</v>
      </c>
      <c r="C73" s="12" t="s">
        <v>165</v>
      </c>
      <c r="D73" s="7" t="s">
        <v>166</v>
      </c>
      <c r="E73" s="13" t="s">
        <v>5</v>
      </c>
      <c r="F73" s="12" t="s">
        <v>2</v>
      </c>
      <c r="G73" s="12">
        <v>2</v>
      </c>
      <c r="H73" s="14">
        <f>VLOOKUP(F73,'[1]ARISTO PHARMASEUTICALS'!$C$3:$D$55,2,FALSE)</f>
        <v>23.95</v>
      </c>
      <c r="I73" s="14">
        <f t="shared" si="3"/>
        <v>9.58</v>
      </c>
      <c r="J73" s="14">
        <f t="shared" si="4"/>
        <v>4</v>
      </c>
      <c r="K73" s="14">
        <v>35</v>
      </c>
      <c r="L73" s="14">
        <f t="shared" si="5"/>
        <v>96.47999999999999</v>
      </c>
    </row>
    <row r="74" spans="1:12" s="9" customFormat="1" ht="45">
      <c r="A74" s="11">
        <v>71</v>
      </c>
      <c r="B74" s="12" t="s">
        <v>164</v>
      </c>
      <c r="C74" s="12" t="s">
        <v>167</v>
      </c>
      <c r="D74" s="7" t="s">
        <v>168</v>
      </c>
      <c r="E74" s="13" t="s">
        <v>5</v>
      </c>
      <c r="F74" s="12" t="s">
        <v>2</v>
      </c>
      <c r="G74" s="12">
        <v>30</v>
      </c>
      <c r="H74" s="14">
        <f>VLOOKUP(F74,'[1]ARISTO PHARMASEUTICALS'!$C$3:$D$55,2,FALSE)</f>
        <v>23.95</v>
      </c>
      <c r="I74" s="14">
        <f t="shared" si="3"/>
        <v>143.70000000000002</v>
      </c>
      <c r="J74" s="14">
        <f t="shared" si="4"/>
        <v>60</v>
      </c>
      <c r="K74" s="14">
        <v>35</v>
      </c>
      <c r="L74" s="14">
        <f t="shared" si="5"/>
        <v>957.2</v>
      </c>
    </row>
    <row r="75" spans="1:12" s="9" customFormat="1">
      <c r="A75" s="11">
        <v>72</v>
      </c>
      <c r="B75" s="12" t="s">
        <v>169</v>
      </c>
      <c r="C75" s="12" t="s">
        <v>170</v>
      </c>
      <c r="D75" s="7" t="s">
        <v>171</v>
      </c>
      <c r="E75" s="13" t="s">
        <v>5</v>
      </c>
      <c r="F75" s="12" t="s">
        <v>2</v>
      </c>
      <c r="G75" s="12">
        <v>12</v>
      </c>
      <c r="H75" s="14">
        <f>VLOOKUP(F75,'[1]ARISTO PHARMASEUTICALS'!$C$3:$D$55,2,FALSE)</f>
        <v>23.95</v>
      </c>
      <c r="I75" s="14">
        <f t="shared" si="3"/>
        <v>57.48</v>
      </c>
      <c r="J75" s="14">
        <f t="shared" si="4"/>
        <v>24</v>
      </c>
      <c r="K75" s="14">
        <v>35</v>
      </c>
      <c r="L75" s="14">
        <f t="shared" si="5"/>
        <v>403.88</v>
      </c>
    </row>
    <row r="76" spans="1:12" s="9" customFormat="1" ht="30">
      <c r="A76" s="11">
        <v>73</v>
      </c>
      <c r="B76" s="12" t="s">
        <v>172</v>
      </c>
      <c r="C76" s="12" t="s">
        <v>173</v>
      </c>
      <c r="D76" s="8" t="s">
        <v>209</v>
      </c>
      <c r="E76" s="13" t="s">
        <v>5</v>
      </c>
      <c r="F76" s="12" t="s">
        <v>3</v>
      </c>
      <c r="G76" s="12">
        <v>30</v>
      </c>
      <c r="H76" s="14">
        <f>VLOOKUP(F76,'[1]ARISTO PHARMASEUTICALS'!$C$3:$D$55,2,FALSE)</f>
        <v>35.119999999999997</v>
      </c>
      <c r="I76" s="14">
        <f t="shared" si="3"/>
        <v>210.72</v>
      </c>
      <c r="J76" s="14">
        <f t="shared" si="4"/>
        <v>60</v>
      </c>
      <c r="K76" s="14">
        <v>35</v>
      </c>
      <c r="L76" s="14">
        <f t="shared" si="5"/>
        <v>1359.32</v>
      </c>
    </row>
    <row r="77" spans="1:12" s="9" customFormat="1">
      <c r="A77" s="11">
        <v>74</v>
      </c>
      <c r="B77" s="12" t="s">
        <v>172</v>
      </c>
      <c r="C77" s="12" t="s">
        <v>174</v>
      </c>
      <c r="D77" s="7" t="s">
        <v>175</v>
      </c>
      <c r="E77" s="13" t="s">
        <v>5</v>
      </c>
      <c r="F77" s="12" t="s">
        <v>3</v>
      </c>
      <c r="G77" s="12">
        <v>2</v>
      </c>
      <c r="H77" s="14">
        <f>VLOOKUP(F77,'[1]ARISTO PHARMASEUTICALS'!$C$3:$D$55,2,FALSE)</f>
        <v>35.119999999999997</v>
      </c>
      <c r="I77" s="14">
        <f t="shared" si="3"/>
        <v>14.048</v>
      </c>
      <c r="J77" s="14">
        <f t="shared" si="4"/>
        <v>4</v>
      </c>
      <c r="K77" s="14">
        <v>35</v>
      </c>
      <c r="L77" s="14">
        <f t="shared" si="5"/>
        <v>123.288</v>
      </c>
    </row>
    <row r="78" spans="1:12" s="9" customFormat="1">
      <c r="A78" s="11">
        <v>75</v>
      </c>
      <c r="B78" s="12" t="s">
        <v>172</v>
      </c>
      <c r="C78" s="12" t="s">
        <v>176</v>
      </c>
      <c r="D78" s="7" t="s">
        <v>177</v>
      </c>
      <c r="E78" s="13" t="s">
        <v>5</v>
      </c>
      <c r="F78" s="12" t="s">
        <v>3</v>
      </c>
      <c r="G78" s="12">
        <v>1</v>
      </c>
      <c r="H78" s="14">
        <f>VLOOKUP(F78,'[1]ARISTO PHARMASEUTICALS'!$C$3:$D$55,2,FALSE)</f>
        <v>35.119999999999997</v>
      </c>
      <c r="I78" s="14">
        <f t="shared" si="3"/>
        <v>7.024</v>
      </c>
      <c r="J78" s="14">
        <f t="shared" si="4"/>
        <v>2</v>
      </c>
      <c r="K78" s="14">
        <v>35</v>
      </c>
      <c r="L78" s="14">
        <f t="shared" si="5"/>
        <v>79.144000000000005</v>
      </c>
    </row>
    <row r="79" spans="1:12" s="9" customFormat="1">
      <c r="A79" s="11">
        <v>76</v>
      </c>
      <c r="B79" s="12" t="s">
        <v>178</v>
      </c>
      <c r="C79" s="12" t="s">
        <v>179</v>
      </c>
      <c r="D79" s="7" t="s">
        <v>180</v>
      </c>
      <c r="E79" s="13" t="s">
        <v>5</v>
      </c>
      <c r="F79" s="12" t="s">
        <v>3</v>
      </c>
      <c r="G79" s="12">
        <v>1</v>
      </c>
      <c r="H79" s="14">
        <f>VLOOKUP(F79,'[1]ARISTO PHARMASEUTICALS'!$C$3:$D$55,2,FALSE)</f>
        <v>35.119999999999997</v>
      </c>
      <c r="I79" s="14">
        <f t="shared" si="3"/>
        <v>7.024</v>
      </c>
      <c r="J79" s="14">
        <f t="shared" si="4"/>
        <v>2</v>
      </c>
      <c r="K79" s="14">
        <v>35</v>
      </c>
      <c r="L79" s="14">
        <f t="shared" si="5"/>
        <v>79.144000000000005</v>
      </c>
    </row>
    <row r="80" spans="1:12" s="9" customFormat="1">
      <c r="A80" s="11">
        <v>77</v>
      </c>
      <c r="B80" s="12" t="s">
        <v>178</v>
      </c>
      <c r="C80" s="12" t="s">
        <v>181</v>
      </c>
      <c r="D80" s="7" t="s">
        <v>182</v>
      </c>
      <c r="E80" s="13" t="s">
        <v>5</v>
      </c>
      <c r="F80" s="12" t="s">
        <v>3</v>
      </c>
      <c r="G80" s="12">
        <v>1</v>
      </c>
      <c r="H80" s="14">
        <f>VLOOKUP(F80,'[1]ARISTO PHARMASEUTICALS'!$C$3:$D$55,2,FALSE)</f>
        <v>35.119999999999997</v>
      </c>
      <c r="I80" s="14">
        <f t="shared" si="3"/>
        <v>7.024</v>
      </c>
      <c r="J80" s="14">
        <f t="shared" si="4"/>
        <v>2</v>
      </c>
      <c r="K80" s="14">
        <v>35</v>
      </c>
      <c r="L80" s="14">
        <f t="shared" si="5"/>
        <v>79.144000000000005</v>
      </c>
    </row>
    <row r="81" spans="1:12" s="9" customFormat="1">
      <c r="A81" s="11">
        <v>78</v>
      </c>
      <c r="B81" s="12" t="s">
        <v>178</v>
      </c>
      <c r="C81" s="12" t="s">
        <v>183</v>
      </c>
      <c r="D81" s="7" t="s">
        <v>184</v>
      </c>
      <c r="E81" s="13" t="s">
        <v>5</v>
      </c>
      <c r="F81" s="12" t="s">
        <v>3</v>
      </c>
      <c r="G81" s="12">
        <v>7</v>
      </c>
      <c r="H81" s="14">
        <f>VLOOKUP(F81,'[1]ARISTO PHARMASEUTICALS'!$C$3:$D$55,2,FALSE)</f>
        <v>35.119999999999997</v>
      </c>
      <c r="I81" s="14">
        <f t="shared" si="3"/>
        <v>49.167999999999999</v>
      </c>
      <c r="J81" s="14">
        <f t="shared" si="4"/>
        <v>14</v>
      </c>
      <c r="K81" s="14">
        <v>35</v>
      </c>
      <c r="L81" s="14">
        <f t="shared" si="5"/>
        <v>344.00799999999998</v>
      </c>
    </row>
    <row r="82" spans="1:12" s="9" customFormat="1">
      <c r="A82" s="11">
        <v>79</v>
      </c>
      <c r="B82" s="12" t="s">
        <v>185</v>
      </c>
      <c r="C82" s="12" t="s">
        <v>186</v>
      </c>
      <c r="D82" s="7" t="s">
        <v>187</v>
      </c>
      <c r="E82" s="13" t="s">
        <v>5</v>
      </c>
      <c r="F82" s="12" t="s">
        <v>2</v>
      </c>
      <c r="G82" s="12">
        <v>3</v>
      </c>
      <c r="H82" s="14">
        <f>VLOOKUP(F82,'[1]ARISTO PHARMASEUTICALS'!$C$3:$D$55,2,FALSE)</f>
        <v>23.95</v>
      </c>
      <c r="I82" s="14">
        <f t="shared" si="3"/>
        <v>14.37</v>
      </c>
      <c r="J82" s="14">
        <f t="shared" si="4"/>
        <v>6</v>
      </c>
      <c r="K82" s="14">
        <v>35</v>
      </c>
      <c r="L82" s="14">
        <f t="shared" si="5"/>
        <v>127.22</v>
      </c>
    </row>
    <row r="83" spans="1:12" s="9" customFormat="1">
      <c r="A83" s="11">
        <v>80</v>
      </c>
      <c r="B83" s="12" t="s">
        <v>185</v>
      </c>
      <c r="C83" s="12" t="s">
        <v>188</v>
      </c>
      <c r="D83" s="7" t="s">
        <v>189</v>
      </c>
      <c r="E83" s="13" t="s">
        <v>5</v>
      </c>
      <c r="F83" s="12" t="s">
        <v>2</v>
      </c>
      <c r="G83" s="12">
        <v>19</v>
      </c>
      <c r="H83" s="14">
        <f>VLOOKUP(F83,'[1]ARISTO PHARMASEUTICALS'!$C$3:$D$55,2,FALSE)</f>
        <v>23.95</v>
      </c>
      <c r="I83" s="14">
        <f t="shared" si="3"/>
        <v>91.01</v>
      </c>
      <c r="J83" s="14">
        <f t="shared" si="4"/>
        <v>38</v>
      </c>
      <c r="K83" s="14">
        <v>35</v>
      </c>
      <c r="L83" s="14">
        <f t="shared" si="5"/>
        <v>619.06000000000006</v>
      </c>
    </row>
    <row r="84" spans="1:12" s="9" customFormat="1">
      <c r="A84" s="11">
        <v>81</v>
      </c>
      <c r="B84" s="12" t="s">
        <v>185</v>
      </c>
      <c r="C84" s="12" t="s">
        <v>190</v>
      </c>
      <c r="D84" s="7" t="s">
        <v>191</v>
      </c>
      <c r="E84" s="13" t="s">
        <v>5</v>
      </c>
      <c r="F84" s="12" t="s">
        <v>2</v>
      </c>
      <c r="G84" s="12">
        <v>1</v>
      </c>
      <c r="H84" s="14">
        <f>VLOOKUP(F84,'[1]ARISTO PHARMASEUTICALS'!$C$3:$D$55,2,FALSE)</f>
        <v>23.95</v>
      </c>
      <c r="I84" s="14">
        <f t="shared" si="3"/>
        <v>4.79</v>
      </c>
      <c r="J84" s="14">
        <f t="shared" si="4"/>
        <v>2</v>
      </c>
      <c r="K84" s="14">
        <v>35</v>
      </c>
      <c r="L84" s="14">
        <f t="shared" si="5"/>
        <v>65.739999999999995</v>
      </c>
    </row>
    <row r="85" spans="1:12" s="9" customFormat="1">
      <c r="A85" s="11">
        <v>82</v>
      </c>
      <c r="B85" s="12" t="s">
        <v>185</v>
      </c>
      <c r="C85" s="12" t="s">
        <v>192</v>
      </c>
      <c r="D85" s="7" t="s">
        <v>193</v>
      </c>
      <c r="E85" s="13" t="s">
        <v>5</v>
      </c>
      <c r="F85" s="12" t="s">
        <v>2</v>
      </c>
      <c r="G85" s="12">
        <v>6</v>
      </c>
      <c r="H85" s="14">
        <f>VLOOKUP(F85,'[1]ARISTO PHARMASEUTICALS'!$C$3:$D$55,2,FALSE)</f>
        <v>23.95</v>
      </c>
      <c r="I85" s="14">
        <f t="shared" si="3"/>
        <v>28.74</v>
      </c>
      <c r="J85" s="14">
        <f t="shared" si="4"/>
        <v>12</v>
      </c>
      <c r="K85" s="14">
        <v>35</v>
      </c>
      <c r="L85" s="14">
        <f t="shared" si="5"/>
        <v>219.44</v>
      </c>
    </row>
    <row r="86" spans="1:12" s="9" customFormat="1" ht="15.75" customHeight="1">
      <c r="A86" s="11">
        <v>83</v>
      </c>
      <c r="B86" s="12" t="s">
        <v>185</v>
      </c>
      <c r="C86" s="12" t="s">
        <v>194</v>
      </c>
      <c r="D86" s="7" t="s">
        <v>195</v>
      </c>
      <c r="E86" s="13" t="s">
        <v>5</v>
      </c>
      <c r="F86" s="12" t="s">
        <v>2</v>
      </c>
      <c r="G86" s="12">
        <v>20</v>
      </c>
      <c r="H86" s="14">
        <f>VLOOKUP(F86,'[1]ARISTO PHARMASEUTICALS'!$C$3:$D$55,2,FALSE)</f>
        <v>23.95</v>
      </c>
      <c r="I86" s="14">
        <f t="shared" si="3"/>
        <v>95.800000000000011</v>
      </c>
      <c r="J86" s="14">
        <f t="shared" si="4"/>
        <v>40</v>
      </c>
      <c r="K86" s="14">
        <v>35</v>
      </c>
      <c r="L86" s="14">
        <f t="shared" si="5"/>
        <v>649.79999999999995</v>
      </c>
    </row>
    <row r="87" spans="1:12" s="9" customFormat="1">
      <c r="A87" s="11">
        <v>84</v>
      </c>
      <c r="B87" s="12" t="s">
        <v>185</v>
      </c>
      <c r="C87" s="12" t="s">
        <v>196</v>
      </c>
      <c r="D87" s="7" t="s">
        <v>197</v>
      </c>
      <c r="E87" s="13" t="s">
        <v>5</v>
      </c>
      <c r="F87" s="12" t="s">
        <v>2</v>
      </c>
      <c r="G87" s="12">
        <v>2</v>
      </c>
      <c r="H87" s="14">
        <f>VLOOKUP(F87,'[1]ARISTO PHARMASEUTICALS'!$C$3:$D$55,2,FALSE)</f>
        <v>23.95</v>
      </c>
      <c r="I87" s="14">
        <f t="shared" si="3"/>
        <v>9.58</v>
      </c>
      <c r="J87" s="14">
        <f t="shared" si="4"/>
        <v>4</v>
      </c>
      <c r="K87" s="14">
        <v>35</v>
      </c>
      <c r="L87" s="14">
        <f t="shared" si="5"/>
        <v>96.47999999999999</v>
      </c>
    </row>
    <row r="88" spans="1:12" s="9" customFormat="1">
      <c r="A88" s="11">
        <v>85</v>
      </c>
      <c r="B88" s="12" t="s">
        <v>185</v>
      </c>
      <c r="C88" s="12" t="s">
        <v>198</v>
      </c>
      <c r="D88" s="7" t="s">
        <v>199</v>
      </c>
      <c r="E88" s="13" t="s">
        <v>5</v>
      </c>
      <c r="F88" s="12" t="s">
        <v>2</v>
      </c>
      <c r="G88" s="12">
        <v>20</v>
      </c>
      <c r="H88" s="14">
        <f>VLOOKUP(F88,'[1]ARISTO PHARMASEUTICALS'!$C$3:$D$55,2,FALSE)</f>
        <v>23.95</v>
      </c>
      <c r="I88" s="14">
        <f t="shared" si="3"/>
        <v>95.800000000000011</v>
      </c>
      <c r="J88" s="14">
        <f t="shared" si="4"/>
        <v>40</v>
      </c>
      <c r="K88" s="14">
        <v>35</v>
      </c>
      <c r="L88" s="14">
        <f t="shared" si="5"/>
        <v>649.79999999999995</v>
      </c>
    </row>
    <row r="89" spans="1:12" s="9" customFormat="1">
      <c r="A89" s="11">
        <v>86</v>
      </c>
      <c r="B89" s="12" t="s">
        <v>185</v>
      </c>
      <c r="C89" s="12" t="s">
        <v>200</v>
      </c>
      <c r="D89" s="7" t="s">
        <v>201</v>
      </c>
      <c r="E89" s="13" t="s">
        <v>5</v>
      </c>
      <c r="F89" s="12" t="s">
        <v>2</v>
      </c>
      <c r="G89" s="12">
        <v>40</v>
      </c>
      <c r="H89" s="14">
        <f>VLOOKUP(F89,'[1]ARISTO PHARMASEUTICALS'!$C$3:$D$55,2,FALSE)</f>
        <v>23.95</v>
      </c>
      <c r="I89" s="14">
        <f t="shared" si="3"/>
        <v>191.60000000000002</v>
      </c>
      <c r="J89" s="14">
        <f t="shared" si="4"/>
        <v>80</v>
      </c>
      <c r="K89" s="14">
        <v>35</v>
      </c>
      <c r="L89" s="14">
        <f t="shared" si="5"/>
        <v>1264.5999999999999</v>
      </c>
    </row>
    <row r="90" spans="1:12" s="9" customFormat="1">
      <c r="A90" s="11">
        <v>87</v>
      </c>
      <c r="B90" s="12" t="s">
        <v>185</v>
      </c>
      <c r="C90" s="12" t="s">
        <v>202</v>
      </c>
      <c r="D90" s="7" t="s">
        <v>203</v>
      </c>
      <c r="E90" s="13" t="s">
        <v>5</v>
      </c>
      <c r="F90" s="12" t="s">
        <v>2</v>
      </c>
      <c r="G90" s="12">
        <v>3</v>
      </c>
      <c r="H90" s="14">
        <f>VLOOKUP(F90,'[1]ARISTO PHARMASEUTICALS'!$C$3:$D$55,2,FALSE)</f>
        <v>23.95</v>
      </c>
      <c r="I90" s="14">
        <f t="shared" si="3"/>
        <v>14.37</v>
      </c>
      <c r="J90" s="14">
        <f t="shared" si="4"/>
        <v>6</v>
      </c>
      <c r="K90" s="14">
        <v>35</v>
      </c>
      <c r="L90" s="14">
        <f t="shared" si="5"/>
        <v>127.22</v>
      </c>
    </row>
    <row r="91" spans="1:12" s="9" customFormat="1">
      <c r="A91" s="11">
        <v>88</v>
      </c>
      <c r="B91" s="12" t="s">
        <v>185</v>
      </c>
      <c r="C91" s="12" t="s">
        <v>204</v>
      </c>
      <c r="D91" s="7" t="s">
        <v>205</v>
      </c>
      <c r="E91" s="13" t="s">
        <v>5</v>
      </c>
      <c r="F91" s="12" t="s">
        <v>3</v>
      </c>
      <c r="G91" s="12">
        <v>5</v>
      </c>
      <c r="H91" s="14">
        <f>VLOOKUP(F91,'[1]ARISTO PHARMASEUTICALS'!$C$3:$D$55,2,FALSE)</f>
        <v>35.119999999999997</v>
      </c>
      <c r="I91" s="14">
        <f t="shared" si="3"/>
        <v>35.119999999999997</v>
      </c>
      <c r="J91" s="14">
        <f t="shared" si="4"/>
        <v>10</v>
      </c>
      <c r="K91" s="14">
        <v>35</v>
      </c>
      <c r="L91" s="14">
        <f t="shared" si="5"/>
        <v>255.72</v>
      </c>
    </row>
    <row r="92" spans="1:12" s="9" customFormat="1" ht="30">
      <c r="A92" s="11">
        <v>89</v>
      </c>
      <c r="B92" s="12" t="s">
        <v>185</v>
      </c>
      <c r="C92" s="12" t="s">
        <v>206</v>
      </c>
      <c r="D92" s="8" t="s">
        <v>208</v>
      </c>
      <c r="E92" s="13" t="s">
        <v>5</v>
      </c>
      <c r="F92" s="12" t="s">
        <v>3</v>
      </c>
      <c r="G92" s="12">
        <v>28</v>
      </c>
      <c r="H92" s="14">
        <f>VLOOKUP(F92,'[1]ARISTO PHARMASEUTICALS'!$C$3:$D$55,2,FALSE)</f>
        <v>35.119999999999997</v>
      </c>
      <c r="I92" s="14">
        <f t="shared" si="3"/>
        <v>196.672</v>
      </c>
      <c r="J92" s="14">
        <f t="shared" si="4"/>
        <v>56</v>
      </c>
      <c r="K92" s="14">
        <v>35</v>
      </c>
      <c r="L92" s="14">
        <f t="shared" si="5"/>
        <v>1271.0319999999999</v>
      </c>
    </row>
    <row r="93" spans="1:12" s="9" customFormat="1">
      <c r="A93" s="26" t="s">
        <v>207</v>
      </c>
      <c r="B93" s="27"/>
      <c r="C93" s="27"/>
      <c r="D93" s="27"/>
      <c r="E93" s="27"/>
      <c r="F93" s="27"/>
      <c r="G93" s="27"/>
      <c r="H93" s="27"/>
      <c r="I93" s="27"/>
      <c r="J93" s="27"/>
      <c r="K93" s="28"/>
      <c r="L93" s="15">
        <f>ROUND(SUM(L4:L92),0)</f>
        <v>24120</v>
      </c>
    </row>
    <row r="94" spans="1:12" s="9" customFormat="1">
      <c r="A94" s="16"/>
      <c r="B94" s="17"/>
      <c r="C94" s="17"/>
      <c r="E94" s="17"/>
      <c r="F94" s="17"/>
      <c r="G94" s="5">
        <f>SUM(G4:G92)</f>
        <v>611</v>
      </c>
      <c r="H94" s="18"/>
      <c r="I94" s="18"/>
      <c r="J94" s="18"/>
      <c r="K94" s="18"/>
      <c r="L94" s="18"/>
    </row>
    <row r="95" spans="1:12" s="3" customFormat="1" ht="30" customHeight="1">
      <c r="A95" s="19" t="s">
        <v>17</v>
      </c>
      <c r="B95" s="19"/>
      <c r="C95" s="19"/>
      <c r="D95" s="19"/>
      <c r="E95" s="19"/>
      <c r="F95" s="19"/>
      <c r="G95" s="19"/>
      <c r="H95" s="20"/>
      <c r="I95" s="20"/>
      <c r="J95" s="20"/>
      <c r="K95" s="20"/>
      <c r="L95" s="20"/>
    </row>
    <row r="96" spans="1:12" s="3" customFormat="1" ht="30" customHeight="1">
      <c r="A96" s="19" t="s">
        <v>0</v>
      </c>
      <c r="B96" s="19"/>
      <c r="C96" s="19"/>
      <c r="D96" s="19"/>
      <c r="E96" s="19"/>
      <c r="F96" s="19"/>
      <c r="G96" s="19"/>
      <c r="H96" s="20"/>
      <c r="I96" s="20"/>
      <c r="J96" s="20"/>
      <c r="K96" s="20"/>
      <c r="L96" s="20"/>
    </row>
  </sheetData>
  <sortState ref="B4:L86">
    <sortCondition ref="B4"/>
  </sortState>
  <mergeCells count="7">
    <mergeCell ref="A95:L95"/>
    <mergeCell ref="A96:L96"/>
    <mergeCell ref="A1:G1"/>
    <mergeCell ref="H1:L1"/>
    <mergeCell ref="A2:G2"/>
    <mergeCell ref="H2:L2"/>
    <mergeCell ref="A93:K93"/>
  </mergeCells>
  <conditionalFormatting sqref="C1:C1048576">
    <cfRule type="duplicateValues" dxfId="1" priority="1"/>
    <cfRule type="duplicateValues" dxfId="0" priority="3"/>
  </conditionalFormatting>
  <pageMargins left="0.27559055118110237" right="0.15748031496062992" top="0.86614173228346458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2025-02-06T07:57:35Z</cp:lastPrinted>
  <dcterms:created xsi:type="dcterms:W3CDTF">2025-01-09T08:39:02Z</dcterms:created>
  <dcterms:modified xsi:type="dcterms:W3CDTF">2025-02-08T14:42:55Z</dcterms:modified>
</cp:coreProperties>
</file>