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Consignment!#REF!</definedName>
  </definedNames>
  <calcPr calcId="124519"/>
</workbook>
</file>

<file path=xl/calcChain.xml><?xml version="1.0" encoding="utf-8"?>
<calcChain xmlns="http://schemas.openxmlformats.org/spreadsheetml/2006/main">
  <c r="M12" i="1"/>
  <c r="M10"/>
  <c r="M4"/>
  <c r="K5"/>
  <c r="K6"/>
  <c r="K7"/>
  <c r="K8"/>
  <c r="K9"/>
  <c r="K10"/>
  <c r="K11"/>
  <c r="K4"/>
  <c r="J5"/>
  <c r="J6"/>
  <c r="J7"/>
  <c r="J8"/>
  <c r="J9"/>
  <c r="J10"/>
  <c r="J11"/>
  <c r="J4"/>
  <c r="I5"/>
  <c r="M5" s="1"/>
  <c r="I6"/>
  <c r="M6" s="1"/>
  <c r="I7"/>
  <c r="M7" s="1"/>
  <c r="I8"/>
  <c r="M8" s="1"/>
  <c r="I9"/>
  <c r="M9" s="1"/>
  <c r="I11"/>
  <c r="M11" s="1"/>
  <c r="I4"/>
</calcChain>
</file>

<file path=xl/sharedStrings.xml><?xml version="1.0" encoding="utf-8"?>
<sst xmlns="http://schemas.openxmlformats.org/spreadsheetml/2006/main" count="68" uniqueCount="49">
  <si>
    <t>GHEE</t>
  </si>
  <si>
    <t>10/10/2025</t>
  </si>
  <si>
    <t>742</t>
  </si>
  <si>
    <t>743</t>
  </si>
  <si>
    <t>3172</t>
  </si>
  <si>
    <t>11/10/2025</t>
  </si>
  <si>
    <t>3176</t>
  </si>
  <si>
    <t>TIL OIL</t>
  </si>
  <si>
    <t>3177</t>
  </si>
  <si>
    <t>13/10/2025</t>
  </si>
  <si>
    <t>1380</t>
  </si>
  <si>
    <t>17/10/2025</t>
  </si>
  <si>
    <t>3187</t>
  </si>
  <si>
    <t>28/10/2025</t>
  </si>
  <si>
    <t>3194</t>
  </si>
  <si>
    <t>JA/12345</t>
  </si>
  <si>
    <t>JA/12346</t>
  </si>
  <si>
    <t>JA/12347</t>
  </si>
  <si>
    <t>JA/12412</t>
  </si>
  <si>
    <t>JA/12423</t>
  </si>
  <si>
    <t>JA/12487</t>
  </si>
  <si>
    <t>JA/12714</t>
  </si>
  <si>
    <t>JA/13170</t>
  </si>
  <si>
    <t>KUCHINDA</t>
  </si>
  <si>
    <t>DEOGARH</t>
  </si>
  <si>
    <t>DHENKANAL</t>
  </si>
  <si>
    <t>BERHAMPUR</t>
  </si>
  <si>
    <t>JAJPUR ROAD</t>
  </si>
  <si>
    <t>CTC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</si>
  <si>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</si>
  <si>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</si>
  <si>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</si>
  <si>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</si>
  <si>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</si>
  <si>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</si>
  <si>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</si>
  <si>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</si>
  <si>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</si>
  <si>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</si>
  <si>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</si>
  <si>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</si>
  <si>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</si>
  <si>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:21AGHPB9356M1Z9</t>
  </si>
  <si>
    <t xml:space="preserve">TO, 
ABHISTIKA ORGANIC
Address: SHED NO.S 2/185, P-II NIE  PLOT NO-1906 P, K NO 448 JAGATPUR,9437441815
GST No:21ABCFA2059A1ZD
</t>
  </si>
  <si>
    <t>GST to be paid by Consignor under Reverse Charge Mechanism (RCM) as per GST</t>
  </si>
  <si>
    <t>Declaration � Kindly verify and confirm before 08/20/2025 00:00:00</t>
  </si>
  <si>
    <t>Thanking you for your business.
PRAGATI LOGISTICS</t>
  </si>
  <si>
    <t>(RUPEES NINE THOUSAND ONE HUNDRED SIXTY ONLY)</t>
  </si>
  <si>
    <t>Bill Date: 31/10/2025
Bill NO : 19131
TotalAmount : 9160.00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</si>
</sst>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57150</xdr:rowOff>
    </xdr:from>
    <xdr:to>
      <xdr:col>7</xdr:col>
      <xdr:colOff>161925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49" y="57150"/>
          <a:ext cx="3924301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AUG%2025/ABHISTIKA%20ROGANIC%20AU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DHENKANAL</v>
          </cell>
          <cell r="G4" t="str">
            <v>GHEE</v>
          </cell>
          <cell r="H4">
            <v>4</v>
          </cell>
          <cell r="I4">
            <v>35</v>
          </cell>
        </row>
        <row r="5">
          <cell r="F5" t="str">
            <v>DEOGARH</v>
          </cell>
          <cell r="G5" t="str">
            <v>GHEE</v>
          </cell>
          <cell r="H5">
            <v>25</v>
          </cell>
          <cell r="I5">
            <v>55</v>
          </cell>
        </row>
        <row r="6">
          <cell r="F6" t="str">
            <v>KUCHINDA</v>
          </cell>
          <cell r="G6" t="str">
            <v>GHEE</v>
          </cell>
          <cell r="H6">
            <v>14</v>
          </cell>
          <cell r="I6">
            <v>55</v>
          </cell>
        </row>
        <row r="7">
          <cell r="F7" t="str">
            <v>KUCHINDA</v>
          </cell>
          <cell r="G7" t="str">
            <v>GHEE</v>
          </cell>
          <cell r="H7">
            <v>28</v>
          </cell>
          <cell r="I7">
            <v>55</v>
          </cell>
        </row>
        <row r="8">
          <cell r="F8" t="str">
            <v>BHADRAK</v>
          </cell>
          <cell r="G8" t="str">
            <v>GHEE</v>
          </cell>
          <cell r="H8">
            <v>16</v>
          </cell>
          <cell r="I8">
            <v>35</v>
          </cell>
        </row>
        <row r="9">
          <cell r="F9" t="str">
            <v>BERHAMPUR</v>
          </cell>
          <cell r="G9" t="str">
            <v>TIL OIL</v>
          </cell>
          <cell r="H9">
            <v>20</v>
          </cell>
          <cell r="I9">
            <v>55</v>
          </cell>
        </row>
        <row r="10">
          <cell r="F10" t="str">
            <v>JANIGUDA</v>
          </cell>
          <cell r="G10" t="str">
            <v>GHEE</v>
          </cell>
          <cell r="H10">
            <v>12</v>
          </cell>
          <cell r="I10">
            <v>55</v>
          </cell>
        </row>
        <row r="11">
          <cell r="F11" t="str">
            <v>DEOGARH</v>
          </cell>
          <cell r="G11" t="str">
            <v>GHEE</v>
          </cell>
          <cell r="H11">
            <v>23</v>
          </cell>
          <cell r="I11">
            <v>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5"/>
  <sheetViews>
    <sheetView tabSelected="1" workbookViewId="0">
      <selection activeCell="R5" sqref="R5"/>
    </sheetView>
  </sheetViews>
  <sheetFormatPr defaultRowHeight="15"/>
  <cols>
    <col min="1" max="1" width="2.85546875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9.5703125" bestFit="1" customWidth="1"/>
    <col min="8" max="8" width="5.42578125" bestFit="1" customWidth="1"/>
    <col min="9" max="10" width="5.5703125" bestFit="1" customWidth="1"/>
    <col min="11" max="11" width="7.140625" bestFit="1" customWidth="1"/>
    <col min="12" max="12" width="6.5703125" bestFit="1" customWidth="1"/>
    <col min="13" max="13" width="9.42578125" bestFit="1" customWidth="1"/>
  </cols>
  <sheetData>
    <row r="1" spans="1:13" s="1" customFormat="1" ht="90" customHeight="1">
      <c r="A1" s="11"/>
      <c r="B1" s="11"/>
      <c r="C1" s="11"/>
      <c r="D1" s="11"/>
      <c r="E1" s="11"/>
      <c r="F1" s="11"/>
      <c r="G1" s="11"/>
      <c r="H1" s="11"/>
      <c r="I1" s="12" t="s">
        <v>42</v>
      </c>
      <c r="J1" s="13"/>
      <c r="K1" s="13"/>
      <c r="L1" s="13"/>
      <c r="M1" s="14"/>
    </row>
    <row r="2" spans="1:13" s="1" customFormat="1" ht="90" customHeight="1">
      <c r="A2" s="11" t="s">
        <v>43</v>
      </c>
      <c r="B2" s="11"/>
      <c r="C2" s="11"/>
      <c r="D2" s="11"/>
      <c r="E2" s="11"/>
      <c r="F2" s="11"/>
      <c r="G2" s="11"/>
      <c r="H2" s="11"/>
      <c r="I2" s="12" t="s">
        <v>48</v>
      </c>
      <c r="J2" s="13"/>
      <c r="K2" s="13"/>
      <c r="L2" s="13"/>
      <c r="M2" s="14"/>
    </row>
    <row r="3" spans="1:13" s="5" customFormat="1">
      <c r="A3" s="4" t="s">
        <v>29</v>
      </c>
      <c r="B3" s="4" t="s">
        <v>30</v>
      </c>
      <c r="C3" s="4" t="s">
        <v>31</v>
      </c>
      <c r="D3" s="4" t="s">
        <v>32</v>
      </c>
      <c r="E3" s="4" t="s">
        <v>33</v>
      </c>
      <c r="F3" s="4" t="s">
        <v>34</v>
      </c>
      <c r="G3" s="4" t="s">
        <v>35</v>
      </c>
      <c r="H3" s="4" t="s">
        <v>36</v>
      </c>
      <c r="I3" s="6" t="s">
        <v>37</v>
      </c>
      <c r="J3" s="6" t="s">
        <v>38</v>
      </c>
      <c r="K3" s="6" t="s">
        <v>39</v>
      </c>
      <c r="L3" s="6" t="s">
        <v>40</v>
      </c>
      <c r="M3" s="6" t="s">
        <v>41</v>
      </c>
    </row>
    <row r="4" spans="1:13">
      <c r="A4" s="2">
        <v>1</v>
      </c>
      <c r="B4" s="2" t="s">
        <v>1</v>
      </c>
      <c r="C4" s="2" t="s">
        <v>15</v>
      </c>
      <c r="D4" s="2" t="s">
        <v>2</v>
      </c>
      <c r="E4" s="3" t="s">
        <v>28</v>
      </c>
      <c r="F4" s="2" t="s">
        <v>23</v>
      </c>
      <c r="G4" s="2" t="s">
        <v>0</v>
      </c>
      <c r="H4" s="2">
        <v>10</v>
      </c>
      <c r="I4" s="7">
        <f>VLOOKUP(F4,[1]Consignment!$F$4:$I$11,4,FALSE)</f>
        <v>55</v>
      </c>
      <c r="J4" s="7">
        <f>H4*2</f>
        <v>20</v>
      </c>
      <c r="K4" s="7">
        <f>H4*8</f>
        <v>80</v>
      </c>
      <c r="L4" s="7">
        <v>30</v>
      </c>
      <c r="M4" s="7">
        <f>H4*I4+J4+K4+L4</f>
        <v>680</v>
      </c>
    </row>
    <row r="5" spans="1:13">
      <c r="A5" s="2">
        <v>2</v>
      </c>
      <c r="B5" s="2" t="s">
        <v>1</v>
      </c>
      <c r="C5" s="2" t="s">
        <v>16</v>
      </c>
      <c r="D5" s="2" t="s">
        <v>3</v>
      </c>
      <c r="E5" s="3" t="s">
        <v>28</v>
      </c>
      <c r="F5" s="2" t="s">
        <v>23</v>
      </c>
      <c r="G5" s="2" t="s">
        <v>0</v>
      </c>
      <c r="H5" s="2">
        <v>10</v>
      </c>
      <c r="I5" s="7">
        <f>VLOOKUP(F5,[1]Consignment!$F$4:$I$11,4,FALSE)</f>
        <v>55</v>
      </c>
      <c r="J5" s="7">
        <f t="shared" ref="J5:J11" si="0">H5*2</f>
        <v>20</v>
      </c>
      <c r="K5" s="7">
        <f t="shared" ref="K5:K11" si="1">H5*8</f>
        <v>80</v>
      </c>
      <c r="L5" s="7">
        <v>30</v>
      </c>
      <c r="M5" s="7">
        <f t="shared" ref="M5:M11" si="2">H5*I5+J5+K5+L5</f>
        <v>680</v>
      </c>
    </row>
    <row r="6" spans="1:13">
      <c r="A6" s="2">
        <v>3</v>
      </c>
      <c r="B6" s="2" t="s">
        <v>1</v>
      </c>
      <c r="C6" s="2" t="s">
        <v>17</v>
      </c>
      <c r="D6" s="2" t="s">
        <v>4</v>
      </c>
      <c r="E6" s="3" t="s">
        <v>28</v>
      </c>
      <c r="F6" s="2" t="s">
        <v>23</v>
      </c>
      <c r="G6" s="2" t="s">
        <v>0</v>
      </c>
      <c r="H6" s="2">
        <v>10</v>
      </c>
      <c r="I6" s="7">
        <f>VLOOKUP(F6,[1]Consignment!$F$4:$I$11,4,FALSE)</f>
        <v>55</v>
      </c>
      <c r="J6" s="7">
        <f t="shared" si="0"/>
        <v>20</v>
      </c>
      <c r="K6" s="7">
        <f t="shared" si="1"/>
        <v>80</v>
      </c>
      <c r="L6" s="7">
        <v>30</v>
      </c>
      <c r="M6" s="7">
        <f t="shared" si="2"/>
        <v>680</v>
      </c>
    </row>
    <row r="7" spans="1:13">
      <c r="A7" s="2">
        <v>4</v>
      </c>
      <c r="B7" s="2" t="s">
        <v>5</v>
      </c>
      <c r="C7" s="2" t="s">
        <v>18</v>
      </c>
      <c r="D7" s="2" t="s">
        <v>6</v>
      </c>
      <c r="E7" s="3" t="s">
        <v>28</v>
      </c>
      <c r="F7" s="2" t="s">
        <v>24</v>
      </c>
      <c r="G7" s="2" t="s">
        <v>0</v>
      </c>
      <c r="H7" s="2">
        <v>32</v>
      </c>
      <c r="I7" s="7">
        <f>VLOOKUP(F7,[1]Consignment!$F$4:$I$11,4,FALSE)</f>
        <v>55</v>
      </c>
      <c r="J7" s="7">
        <f t="shared" si="0"/>
        <v>64</v>
      </c>
      <c r="K7" s="7">
        <f t="shared" si="1"/>
        <v>256</v>
      </c>
      <c r="L7" s="7">
        <v>30</v>
      </c>
      <c r="M7" s="7">
        <f t="shared" si="2"/>
        <v>2110</v>
      </c>
    </row>
    <row r="8" spans="1:13">
      <c r="A8" s="2">
        <v>5</v>
      </c>
      <c r="B8" s="2" t="s">
        <v>5</v>
      </c>
      <c r="C8" s="2" t="s">
        <v>19</v>
      </c>
      <c r="D8" s="2" t="s">
        <v>8</v>
      </c>
      <c r="E8" s="3" t="s">
        <v>28</v>
      </c>
      <c r="F8" s="2" t="s">
        <v>25</v>
      </c>
      <c r="G8" s="2" t="s">
        <v>0</v>
      </c>
      <c r="H8" s="2">
        <v>7</v>
      </c>
      <c r="I8" s="7">
        <f>VLOOKUP(F8,[1]Consignment!$F$4:$I$11,4,FALSE)</f>
        <v>35</v>
      </c>
      <c r="J8" s="7">
        <f t="shared" si="0"/>
        <v>14</v>
      </c>
      <c r="K8" s="7">
        <f t="shared" si="1"/>
        <v>56</v>
      </c>
      <c r="L8" s="7">
        <v>30</v>
      </c>
      <c r="M8" s="7">
        <f t="shared" si="2"/>
        <v>345</v>
      </c>
    </row>
    <row r="9" spans="1:13">
      <c r="A9" s="2">
        <v>6</v>
      </c>
      <c r="B9" s="2" t="s">
        <v>9</v>
      </c>
      <c r="C9" s="2" t="s">
        <v>20</v>
      </c>
      <c r="D9" s="2" t="s">
        <v>10</v>
      </c>
      <c r="E9" s="3" t="s">
        <v>28</v>
      </c>
      <c r="F9" s="2" t="s">
        <v>26</v>
      </c>
      <c r="G9" s="2" t="s">
        <v>7</v>
      </c>
      <c r="H9" s="2">
        <v>20</v>
      </c>
      <c r="I9" s="7">
        <f>VLOOKUP(F9,[1]Consignment!$F$4:$I$11,4,FALSE)</f>
        <v>55</v>
      </c>
      <c r="J9" s="7">
        <f t="shared" si="0"/>
        <v>40</v>
      </c>
      <c r="K9" s="7">
        <f t="shared" si="1"/>
        <v>160</v>
      </c>
      <c r="L9" s="7">
        <v>30</v>
      </c>
      <c r="M9" s="7">
        <f t="shared" si="2"/>
        <v>1330</v>
      </c>
    </row>
    <row r="10" spans="1:13">
      <c r="A10" s="2">
        <v>7</v>
      </c>
      <c r="B10" s="2" t="s">
        <v>11</v>
      </c>
      <c r="C10" s="2" t="s">
        <v>21</v>
      </c>
      <c r="D10" s="2" t="s">
        <v>12</v>
      </c>
      <c r="E10" s="3" t="s">
        <v>28</v>
      </c>
      <c r="F10" s="2" t="s">
        <v>27</v>
      </c>
      <c r="G10" s="2" t="s">
        <v>0</v>
      </c>
      <c r="H10" s="2">
        <v>15</v>
      </c>
      <c r="I10" s="7">
        <v>35</v>
      </c>
      <c r="J10" s="7">
        <f t="shared" si="0"/>
        <v>30</v>
      </c>
      <c r="K10" s="7">
        <f t="shared" si="1"/>
        <v>120</v>
      </c>
      <c r="L10" s="7">
        <v>30</v>
      </c>
      <c r="M10" s="7">
        <f t="shared" si="2"/>
        <v>705</v>
      </c>
    </row>
    <row r="11" spans="1:13">
      <c r="A11" s="2">
        <v>8</v>
      </c>
      <c r="B11" s="2" t="s">
        <v>13</v>
      </c>
      <c r="C11" s="2" t="s">
        <v>22</v>
      </c>
      <c r="D11" s="2" t="s">
        <v>14</v>
      </c>
      <c r="E11" s="3" t="s">
        <v>28</v>
      </c>
      <c r="F11" s="2" t="s">
        <v>24</v>
      </c>
      <c r="G11" s="2" t="s">
        <v>0</v>
      </c>
      <c r="H11" s="2">
        <v>40</v>
      </c>
      <c r="I11" s="7">
        <f>VLOOKUP(F11,[1]Consignment!$F$4:$I$11,4,FALSE)</f>
        <v>55</v>
      </c>
      <c r="J11" s="7">
        <f t="shared" si="0"/>
        <v>80</v>
      </c>
      <c r="K11" s="7">
        <f t="shared" si="1"/>
        <v>320</v>
      </c>
      <c r="L11" s="7">
        <v>30</v>
      </c>
      <c r="M11" s="7">
        <f t="shared" si="2"/>
        <v>2630</v>
      </c>
    </row>
    <row r="12" spans="1:13" s="1" customFormat="1">
      <c r="A12" s="15" t="s">
        <v>47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  <c r="M12" s="8">
        <f>SUM(M4:M11)</f>
        <v>9160</v>
      </c>
    </row>
    <row r="13" spans="1:13" s="10" customFormat="1">
      <c r="A13" s="11" t="s">
        <v>44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9"/>
    </row>
    <row r="14" spans="1:13" s="10" customFormat="1">
      <c r="A14" s="11" t="s">
        <v>45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9"/>
    </row>
    <row r="15" spans="1:13" s="10" customFormat="1" ht="30" customHeight="1">
      <c r="A15" s="18" t="s">
        <v>46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9"/>
    </row>
  </sheetData>
  <mergeCells count="8">
    <mergeCell ref="A13:L13"/>
    <mergeCell ref="A14:L14"/>
    <mergeCell ref="A15:L15"/>
    <mergeCell ref="A1:H1"/>
    <mergeCell ref="I1:M1"/>
    <mergeCell ref="A2:H2"/>
    <mergeCell ref="I2:M2"/>
    <mergeCell ref="A12:L12"/>
  </mergeCells>
  <conditionalFormatting sqref="C1:C2">
    <cfRule type="duplicateValues" dxfId="1" priority="2"/>
  </conditionalFormatting>
  <conditionalFormatting sqref="C12:C15">
    <cfRule type="duplicateValues" dxfId="0" priority="1"/>
  </conditionalFormatting>
  <pageMargins left="0.22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2025-11-08T10:01:43Z</cp:lastPrinted>
  <dcterms:created xsi:type="dcterms:W3CDTF">2025-11-07T06:05:26Z</dcterms:created>
  <dcterms:modified xsi:type="dcterms:W3CDTF">2025-11-08T10:01:44Z</dcterms:modified>
</cp:coreProperties>
</file>