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definedNames>
    <definedName name="_xlnm._FilterDatabase" localSheetId="0" hidden="1">Consignment!$H$3:$H$39</definedName>
  </definedNames>
  <calcPr calcId="124519"/>
</workbook>
</file>

<file path=xl/calcChain.xml><?xml version="1.0" encoding="utf-8"?>
<calcChain xmlns="http://schemas.openxmlformats.org/spreadsheetml/2006/main">
  <c r="L40" i="1"/>
  <c r="G43"/>
  <c r="L5"/>
  <c r="L9"/>
  <c r="L10"/>
  <c r="L15"/>
  <c r="L27"/>
  <c r="L28"/>
  <c r="L35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"/>
  <c r="H6"/>
  <c r="L6" s="1"/>
  <c r="H7"/>
  <c r="L7" s="1"/>
  <c r="H8"/>
  <c r="L8" s="1"/>
  <c r="H11"/>
  <c r="L11" s="1"/>
  <c r="H12"/>
  <c r="L12" s="1"/>
  <c r="H13"/>
  <c r="L13" s="1"/>
  <c r="H14"/>
  <c r="L14" s="1"/>
  <c r="H16"/>
  <c r="L16" s="1"/>
  <c r="H17"/>
  <c r="L17" s="1"/>
  <c r="H18"/>
  <c r="L18" s="1"/>
  <c r="H19"/>
  <c r="L19" s="1"/>
  <c r="H20"/>
  <c r="L20" s="1"/>
  <c r="H21"/>
  <c r="L21" s="1"/>
  <c r="H22"/>
  <c r="L22" s="1"/>
  <c r="H23"/>
  <c r="L23" s="1"/>
  <c r="H24"/>
  <c r="L24" s="1"/>
  <c r="H25"/>
  <c r="L25" s="1"/>
  <c r="H26"/>
  <c r="L26" s="1"/>
  <c r="H29"/>
  <c r="L29" s="1"/>
  <c r="H30"/>
  <c r="L30" s="1"/>
  <c r="H31"/>
  <c r="L31" s="1"/>
  <c r="H32"/>
  <c r="L32" s="1"/>
  <c r="H33"/>
  <c r="L33" s="1"/>
  <c r="H34"/>
  <c r="L34" s="1"/>
  <c r="H36"/>
  <c r="L36" s="1"/>
  <c r="H37"/>
  <c r="L37" s="1"/>
  <c r="H38"/>
  <c r="L38" s="1"/>
  <c r="H39"/>
  <c r="L39" s="1"/>
  <c r="H4"/>
  <c r="L4" s="1"/>
</calcChain>
</file>

<file path=xl/sharedStrings.xml><?xml version="1.0" encoding="utf-8"?>
<sst xmlns="http://schemas.openxmlformats.org/spreadsheetml/2006/main" count="198" uniqueCount="124">
  <si>
    <t>01/5/2026</t>
  </si>
  <si>
    <t>117</t>
  </si>
  <si>
    <t>05/5/2026</t>
  </si>
  <si>
    <t>137</t>
  </si>
  <si>
    <t>136</t>
  </si>
  <si>
    <t>135</t>
  </si>
  <si>
    <t>18/5/2026</t>
  </si>
  <si>
    <t>185</t>
  </si>
  <si>
    <t>19/5/2026</t>
  </si>
  <si>
    <t>192</t>
  </si>
  <si>
    <t>21/5/2026</t>
  </si>
  <si>
    <t>208</t>
  </si>
  <si>
    <t>22/5/2026</t>
  </si>
  <si>
    <t>213</t>
  </si>
  <si>
    <t>212</t>
  </si>
  <si>
    <t>23/5/2026</t>
  </si>
  <si>
    <t>214</t>
  </si>
  <si>
    <t>215</t>
  </si>
  <si>
    <t>222</t>
  </si>
  <si>
    <t>28/5/2026</t>
  </si>
  <si>
    <t>238</t>
  </si>
  <si>
    <t>06/5/2026</t>
  </si>
  <si>
    <t>140</t>
  </si>
  <si>
    <t>145</t>
  </si>
  <si>
    <t>07/5/2026</t>
  </si>
  <si>
    <t>146</t>
  </si>
  <si>
    <t>144</t>
  </si>
  <si>
    <t>08/5/2026</t>
  </si>
  <si>
    <t>152</t>
  </si>
  <si>
    <t>09/5/2026</t>
  </si>
  <si>
    <t>154</t>
  </si>
  <si>
    <t>147</t>
  </si>
  <si>
    <t>11/5/2026</t>
  </si>
  <si>
    <t>12/5/2026</t>
  </si>
  <si>
    <t>166</t>
  </si>
  <si>
    <t>17/5/2026</t>
  </si>
  <si>
    <t>169</t>
  </si>
  <si>
    <t>16/5/2026</t>
  </si>
  <si>
    <t>188</t>
  </si>
  <si>
    <t>190</t>
  </si>
  <si>
    <t>191</t>
  </si>
  <si>
    <t>20/5/2026</t>
  </si>
  <si>
    <t>182</t>
  </si>
  <si>
    <t>189</t>
  </si>
  <si>
    <t>193</t>
  </si>
  <si>
    <t>220</t>
  </si>
  <si>
    <t>217</t>
  </si>
  <si>
    <t>27/5/2026</t>
  </si>
  <si>
    <t>228</t>
  </si>
  <si>
    <t>221</t>
  </si>
  <si>
    <t>167</t>
  </si>
  <si>
    <t>174</t>
  </si>
  <si>
    <t>159</t>
  </si>
  <si>
    <t>157</t>
  </si>
  <si>
    <t>DO/0026</t>
  </si>
  <si>
    <t>DO/0027</t>
  </si>
  <si>
    <t>DO/0028</t>
  </si>
  <si>
    <t>DO/0029</t>
  </si>
  <si>
    <t>DO/0032</t>
  </si>
  <si>
    <t>DO/0033</t>
  </si>
  <si>
    <t>DO/0034</t>
  </si>
  <si>
    <t>DO/0037</t>
  </si>
  <si>
    <t>DO/0038</t>
  </si>
  <si>
    <t>DO/0039</t>
  </si>
  <si>
    <t>DO/0040</t>
  </si>
  <si>
    <t>DO/0041</t>
  </si>
  <si>
    <t>DO/0042</t>
  </si>
  <si>
    <t>DO/0043</t>
  </si>
  <si>
    <t>DO/0044</t>
  </si>
  <si>
    <t>DO/0046</t>
  </si>
  <si>
    <t>DO/0047</t>
  </si>
  <si>
    <t>DO/0049</t>
  </si>
  <si>
    <t>DO/0050</t>
  </si>
  <si>
    <t>CH/00377</t>
  </si>
  <si>
    <t>CH/00439</t>
  </si>
  <si>
    <t>CH/00440</t>
  </si>
  <si>
    <t>CH/00441</t>
  </si>
  <si>
    <t>CH/00625</t>
  </si>
  <si>
    <t>CH/00669</t>
  </si>
  <si>
    <t>CH/00679</t>
  </si>
  <si>
    <t>CH/00699</t>
  </si>
  <si>
    <t>CH/00701</t>
  </si>
  <si>
    <t>CH/00702</t>
  </si>
  <si>
    <t>CH/00716</t>
  </si>
  <si>
    <t>CH/00746</t>
  </si>
  <si>
    <t>CH/00768</t>
  </si>
  <si>
    <t>JAA/00417</t>
  </si>
  <si>
    <t>JAA/00423</t>
  </si>
  <si>
    <t>CN-1139</t>
  </si>
  <si>
    <t>CN-1140</t>
  </si>
  <si>
    <t>JALESWAR</t>
  </si>
  <si>
    <t>KARANJIA</t>
  </si>
  <si>
    <t>BARIPADA</t>
  </si>
  <si>
    <t>BALASORE</t>
  </si>
  <si>
    <t>ANGUL</t>
  </si>
  <si>
    <t>JEYPORE</t>
  </si>
  <si>
    <t>KENDRAPARA</t>
  </si>
  <si>
    <t>JATNI</t>
  </si>
  <si>
    <t>BALUGAON</t>
  </si>
  <si>
    <t>PURI</t>
  </si>
  <si>
    <t>NIMAPARA</t>
  </si>
  <si>
    <t>JAJPUR TOWN</t>
  </si>
  <si>
    <t>BHUBANESWAR</t>
  </si>
  <si>
    <t>CHANDPUR</t>
  </si>
  <si>
    <t>RAIRANGPUR</t>
  </si>
  <si>
    <t>CTC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</si>
  <si>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</si>
  <si>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</si>
  <si>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</si>
  <si>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</si>
  <si>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</si>
  <si>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</si>
  <si>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</si>
  <si>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</si>
  <si>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</si>
  <si>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</si>
  <si>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LR.CH.</t>
  </si>
  <si>
    <t>AMOUNT</t>
  </si>
  <si>
    <t>INVOICE
ATC LOGISTICS,,8984191006
GST No:21CHVPB1842D2ZQ</t>
  </si>
  <si>
    <t xml:space="preserve">KALINGA TRADERS 
Address:NARAYAN MISHRA LANE 585/A/4 MAHATAB ROADARUNODAYA MARKET,9437054266
GST No:21ABCPM1797K2ZJ
</t>
  </si>
  <si>
    <t>Kindly, verify &amp; confirm within 7 days, else GST will be filed by 20th FEB,2026
GST to be paid by Consignor under Reverse Charge Mechanism(RCM) as per GST.</t>
  </si>
  <si>
    <t>Thanking you for your business.
ATC LOGISTICS</t>
  </si>
  <si>
    <t>(RUPEES FOURTY NINE THOUAND EIGHT HUNDRED SIXTY FIVE ONLY)</t>
  </si>
  <si>
    <t>Bill Date: 31/05/2026
Bill NO : 587
Total Amount : 49865.00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</si>
</sst>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2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2" fontId="2" fillId="0" borderId="1" xfId="0" applyNumberFormat="1" applyFont="1" applyBorder="1"/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38100</xdr:rowOff>
    </xdr:from>
    <xdr:to>
      <xdr:col>7</xdr:col>
      <xdr:colOff>209550</xdr:colOff>
      <xdr:row>0</xdr:row>
      <xdr:rowOff>1066800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38100"/>
          <a:ext cx="3990975" cy="1028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C%20BILL%20ALL/ATC-2026-27/ATC%20BILL%20APRIL/KALINGA%20TRADER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signment"/>
    </sheetNames>
    <sheetDataSet>
      <sheetData sheetId="0">
        <row r="4">
          <cell r="F4" t="str">
            <v>JEYPORE</v>
          </cell>
          <cell r="G4">
            <v>10</v>
          </cell>
          <cell r="H4">
            <v>75</v>
          </cell>
        </row>
        <row r="5">
          <cell r="F5" t="str">
            <v>PURI</v>
          </cell>
          <cell r="G5">
            <v>41</v>
          </cell>
          <cell r="H5">
            <v>65</v>
          </cell>
        </row>
        <row r="6">
          <cell r="F6" t="str">
            <v>JALESWAR</v>
          </cell>
          <cell r="G6">
            <v>8</v>
          </cell>
          <cell r="H6">
            <v>75</v>
          </cell>
        </row>
        <row r="7">
          <cell r="F7" t="str">
            <v>NIMAPARA</v>
          </cell>
          <cell r="G7">
            <v>4</v>
          </cell>
          <cell r="H7">
            <v>65</v>
          </cell>
        </row>
        <row r="8">
          <cell r="F8" t="str">
            <v>NIMAPARA</v>
          </cell>
          <cell r="G8">
            <v>24</v>
          </cell>
          <cell r="H8">
            <v>65</v>
          </cell>
        </row>
        <row r="9">
          <cell r="F9" t="str">
            <v>JAJPUR TOWN</v>
          </cell>
          <cell r="G9">
            <v>22</v>
          </cell>
          <cell r="H9">
            <v>65</v>
          </cell>
        </row>
        <row r="10">
          <cell r="F10" t="str">
            <v>JATNI</v>
          </cell>
          <cell r="G10">
            <v>4</v>
          </cell>
          <cell r="H10">
            <v>65</v>
          </cell>
        </row>
        <row r="11">
          <cell r="F11" t="str">
            <v>KENDRAPARA</v>
          </cell>
          <cell r="G11">
            <v>32</v>
          </cell>
          <cell r="H11">
            <v>55</v>
          </cell>
        </row>
        <row r="12">
          <cell r="F12" t="str">
            <v>PURI</v>
          </cell>
          <cell r="G12">
            <v>35</v>
          </cell>
          <cell r="H12">
            <v>65</v>
          </cell>
        </row>
        <row r="13">
          <cell r="F13" t="str">
            <v>NIMAPARA</v>
          </cell>
          <cell r="G13">
            <v>32</v>
          </cell>
          <cell r="H13">
            <v>65</v>
          </cell>
        </row>
        <row r="14">
          <cell r="F14" t="str">
            <v>BALASORE</v>
          </cell>
          <cell r="G14">
            <v>27</v>
          </cell>
          <cell r="H14">
            <v>75</v>
          </cell>
        </row>
        <row r="15">
          <cell r="F15" t="str">
            <v>BARIPADA</v>
          </cell>
          <cell r="G15">
            <v>9</v>
          </cell>
          <cell r="H15">
            <v>75</v>
          </cell>
        </row>
        <row r="16">
          <cell r="F16" t="str">
            <v>JATNI</v>
          </cell>
          <cell r="G16">
            <v>20</v>
          </cell>
          <cell r="H16">
            <v>65</v>
          </cell>
        </row>
        <row r="17">
          <cell r="F17" t="str">
            <v>BHUBANESWAR</v>
          </cell>
          <cell r="G17">
            <v>10</v>
          </cell>
          <cell r="H17">
            <v>65</v>
          </cell>
        </row>
        <row r="18">
          <cell r="F18" t="str">
            <v>NIMAPARA</v>
          </cell>
          <cell r="G18">
            <v>25</v>
          </cell>
          <cell r="H18">
            <v>65</v>
          </cell>
        </row>
        <row r="19">
          <cell r="F19" t="str">
            <v>BALICHANDRAPUR</v>
          </cell>
          <cell r="G19">
            <v>24</v>
          </cell>
          <cell r="H19">
            <v>65</v>
          </cell>
        </row>
        <row r="20">
          <cell r="F20" t="str">
            <v>BARIPADA</v>
          </cell>
          <cell r="G20">
            <v>11</v>
          </cell>
          <cell r="H20">
            <v>75</v>
          </cell>
        </row>
        <row r="21">
          <cell r="F21" t="str">
            <v>BARIPADA</v>
          </cell>
          <cell r="G21">
            <v>3</v>
          </cell>
          <cell r="H21">
            <v>75</v>
          </cell>
        </row>
        <row r="22">
          <cell r="F22" t="str">
            <v>JALESWAR</v>
          </cell>
          <cell r="G22">
            <v>24</v>
          </cell>
          <cell r="H22">
            <v>75</v>
          </cell>
        </row>
        <row r="23">
          <cell r="F23" t="str">
            <v>KENDRAPARA</v>
          </cell>
          <cell r="G23">
            <v>45</v>
          </cell>
          <cell r="H23">
            <v>55</v>
          </cell>
        </row>
        <row r="24">
          <cell r="F24" t="str">
            <v>JALESWAR</v>
          </cell>
          <cell r="G24">
            <v>15</v>
          </cell>
          <cell r="H24">
            <v>75</v>
          </cell>
        </row>
        <row r="25">
          <cell r="F25" t="str">
            <v>ANGUL</v>
          </cell>
          <cell r="G25">
            <v>25</v>
          </cell>
          <cell r="H25">
            <v>65</v>
          </cell>
        </row>
        <row r="26">
          <cell r="F26" t="str">
            <v>JATNI</v>
          </cell>
          <cell r="G26">
            <v>8</v>
          </cell>
          <cell r="H26">
            <v>65</v>
          </cell>
        </row>
        <row r="27">
          <cell r="F27" t="str">
            <v>BALASORE</v>
          </cell>
          <cell r="G27">
            <v>20</v>
          </cell>
          <cell r="H27">
            <v>75</v>
          </cell>
        </row>
        <row r="28">
          <cell r="F28" t="str">
            <v>JALESWAR</v>
          </cell>
          <cell r="G28">
            <v>28</v>
          </cell>
          <cell r="H28">
            <v>75</v>
          </cell>
        </row>
        <row r="29">
          <cell r="F29" t="str">
            <v>BARIPADA</v>
          </cell>
          <cell r="G29">
            <v>7</v>
          </cell>
          <cell r="H29">
            <v>75</v>
          </cell>
        </row>
        <row r="30">
          <cell r="F30" t="str">
            <v>JEYPORE</v>
          </cell>
          <cell r="G30">
            <v>3</v>
          </cell>
          <cell r="H30">
            <v>75</v>
          </cell>
        </row>
        <row r="31">
          <cell r="F31" t="str">
            <v>BARIPADA</v>
          </cell>
          <cell r="G31">
            <v>6</v>
          </cell>
          <cell r="H31">
            <v>75</v>
          </cell>
        </row>
        <row r="32">
          <cell r="F32" t="str">
            <v>JATNI</v>
          </cell>
          <cell r="G32">
            <v>16</v>
          </cell>
          <cell r="H32">
            <v>65</v>
          </cell>
        </row>
        <row r="33">
          <cell r="F33" t="str">
            <v>BHUBANESWAR</v>
          </cell>
          <cell r="G33">
            <v>11</v>
          </cell>
          <cell r="H33">
            <v>65</v>
          </cell>
        </row>
        <row r="34">
          <cell r="F34" t="str">
            <v>NIMAPARA</v>
          </cell>
          <cell r="G34">
            <v>41</v>
          </cell>
          <cell r="H34">
            <v>65</v>
          </cell>
        </row>
        <row r="35">
          <cell r="F35" t="str">
            <v>BARIPADA</v>
          </cell>
          <cell r="G35">
            <v>2</v>
          </cell>
          <cell r="H35">
            <v>75</v>
          </cell>
        </row>
        <row r="36">
          <cell r="F36" t="str">
            <v>KENDRAPARA</v>
          </cell>
          <cell r="G36">
            <v>27</v>
          </cell>
          <cell r="H36">
            <v>55</v>
          </cell>
        </row>
        <row r="37">
          <cell r="F37" t="str">
            <v>BALASORE</v>
          </cell>
          <cell r="G37">
            <v>20</v>
          </cell>
          <cell r="H37">
            <v>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workbookViewId="0">
      <selection activeCell="R8" sqref="R8"/>
    </sheetView>
  </sheetViews>
  <sheetFormatPr defaultRowHeight="15"/>
  <cols>
    <col min="1" max="1" width="3" bestFit="1" customWidth="1"/>
    <col min="2" max="2" width="9.7109375" bestFit="1" customWidth="1"/>
    <col min="3" max="3" width="10.140625" bestFit="1" customWidth="1"/>
    <col min="4" max="4" width="7.5703125" bestFit="1" customWidth="1"/>
    <col min="5" max="5" width="6.42578125" bestFit="1" customWidth="1"/>
    <col min="6" max="6" width="15" bestFit="1" customWidth="1"/>
    <col min="7" max="7" width="5.42578125" bestFit="1" customWidth="1"/>
    <col min="8" max="8" width="5.5703125" bestFit="1" customWidth="1"/>
    <col min="9" max="9" width="5.42578125" bestFit="1" customWidth="1"/>
    <col min="10" max="10" width="7.140625" bestFit="1" customWidth="1"/>
    <col min="11" max="11" width="6.5703125" bestFit="1" customWidth="1"/>
    <col min="12" max="12" width="9.42578125" bestFit="1" customWidth="1"/>
  </cols>
  <sheetData>
    <row r="1" spans="1:12" s="1" customFormat="1" ht="90" customHeight="1">
      <c r="A1" s="7"/>
      <c r="B1" s="8"/>
      <c r="C1" s="8"/>
      <c r="D1" s="8"/>
      <c r="E1" s="8"/>
      <c r="F1" s="8"/>
      <c r="G1" s="8"/>
      <c r="H1" s="9"/>
      <c r="I1" s="10" t="s">
        <v>118</v>
      </c>
      <c r="J1" s="10"/>
      <c r="K1" s="10"/>
      <c r="L1" s="10"/>
    </row>
    <row r="2" spans="1:12" s="1" customFormat="1" ht="72" customHeight="1">
      <c r="A2" s="7" t="s">
        <v>119</v>
      </c>
      <c r="B2" s="8"/>
      <c r="C2" s="8"/>
      <c r="D2" s="8"/>
      <c r="E2" s="8"/>
      <c r="F2" s="8"/>
      <c r="G2" s="8"/>
      <c r="H2" s="9"/>
      <c r="I2" s="10" t="s">
        <v>123</v>
      </c>
      <c r="J2" s="10"/>
      <c r="K2" s="10"/>
      <c r="L2" s="10"/>
    </row>
    <row r="3" spans="1:12" s="2" customFormat="1">
      <c r="A3" s="5" t="s">
        <v>106</v>
      </c>
      <c r="B3" s="5" t="s">
        <v>107</v>
      </c>
      <c r="C3" s="5" t="s">
        <v>108</v>
      </c>
      <c r="D3" s="5" t="s">
        <v>109</v>
      </c>
      <c r="E3" s="5" t="s">
        <v>110</v>
      </c>
      <c r="F3" s="5" t="s">
        <v>111</v>
      </c>
      <c r="G3" s="5" t="s">
        <v>112</v>
      </c>
      <c r="H3" s="5" t="s">
        <v>113</v>
      </c>
      <c r="I3" s="5" t="s">
        <v>114</v>
      </c>
      <c r="J3" s="5" t="s">
        <v>115</v>
      </c>
      <c r="K3" s="5" t="s">
        <v>116</v>
      </c>
      <c r="L3" s="5" t="s">
        <v>117</v>
      </c>
    </row>
    <row r="4" spans="1:12">
      <c r="A4" s="3">
        <v>1</v>
      </c>
      <c r="B4" s="3" t="s">
        <v>0</v>
      </c>
      <c r="C4" s="3" t="s">
        <v>73</v>
      </c>
      <c r="D4" s="3" t="s">
        <v>1</v>
      </c>
      <c r="E4" s="4" t="s">
        <v>105</v>
      </c>
      <c r="F4" s="3" t="s">
        <v>90</v>
      </c>
      <c r="G4" s="3">
        <v>18</v>
      </c>
      <c r="H4" s="6">
        <f>VLOOKUP(F4,[1]Consignment!$F$4:$H$37,3,FALSE)</f>
        <v>75</v>
      </c>
      <c r="I4" s="6">
        <v>0</v>
      </c>
      <c r="J4" s="6">
        <f>G4*10</f>
        <v>180</v>
      </c>
      <c r="K4" s="6">
        <v>25</v>
      </c>
      <c r="L4" s="6">
        <f>G4*H4+I4+J4+K4</f>
        <v>1555</v>
      </c>
    </row>
    <row r="5" spans="1:12">
      <c r="A5" s="3">
        <v>2</v>
      </c>
      <c r="B5" s="3" t="s">
        <v>2</v>
      </c>
      <c r="C5" s="3" t="s">
        <v>74</v>
      </c>
      <c r="D5" s="3" t="s">
        <v>3</v>
      </c>
      <c r="E5" s="4" t="s">
        <v>105</v>
      </c>
      <c r="F5" s="3" t="s">
        <v>91</v>
      </c>
      <c r="G5" s="3">
        <v>3</v>
      </c>
      <c r="H5" s="6">
        <v>75</v>
      </c>
      <c r="I5" s="6">
        <v>0</v>
      </c>
      <c r="J5" s="6">
        <f t="shared" ref="J5:J39" si="0">G5*10</f>
        <v>30</v>
      </c>
      <c r="K5" s="6">
        <v>25</v>
      </c>
      <c r="L5" s="6">
        <f t="shared" ref="L5:L39" si="1">G5*H5+I5+J5+K5</f>
        <v>280</v>
      </c>
    </row>
    <row r="6" spans="1:12">
      <c r="A6" s="3">
        <v>3</v>
      </c>
      <c r="B6" s="3" t="s">
        <v>2</v>
      </c>
      <c r="C6" s="3" t="s">
        <v>75</v>
      </c>
      <c r="D6" s="3" t="s">
        <v>4</v>
      </c>
      <c r="E6" s="4" t="s">
        <v>105</v>
      </c>
      <c r="F6" s="3" t="s">
        <v>92</v>
      </c>
      <c r="G6" s="3">
        <v>2</v>
      </c>
      <c r="H6" s="6">
        <f>VLOOKUP(F6,[1]Consignment!$F$4:$H$37,3,FALSE)</f>
        <v>75</v>
      </c>
      <c r="I6" s="6">
        <v>0</v>
      </c>
      <c r="J6" s="6">
        <f t="shared" si="0"/>
        <v>20</v>
      </c>
      <c r="K6" s="6">
        <v>25</v>
      </c>
      <c r="L6" s="6">
        <f t="shared" si="1"/>
        <v>195</v>
      </c>
    </row>
    <row r="7" spans="1:12">
      <c r="A7" s="3">
        <v>4</v>
      </c>
      <c r="B7" s="3" t="s">
        <v>2</v>
      </c>
      <c r="C7" s="3" t="s">
        <v>76</v>
      </c>
      <c r="D7" s="3" t="s">
        <v>5</v>
      </c>
      <c r="E7" s="4" t="s">
        <v>105</v>
      </c>
      <c r="F7" s="3" t="s">
        <v>90</v>
      </c>
      <c r="G7" s="3">
        <v>26</v>
      </c>
      <c r="H7" s="6">
        <f>VLOOKUP(F7,[1]Consignment!$F$4:$H$37,3,FALSE)</f>
        <v>75</v>
      </c>
      <c r="I7" s="6">
        <v>0</v>
      </c>
      <c r="J7" s="6">
        <f t="shared" si="0"/>
        <v>260</v>
      </c>
      <c r="K7" s="6">
        <v>25</v>
      </c>
      <c r="L7" s="6">
        <f t="shared" si="1"/>
        <v>2235</v>
      </c>
    </row>
    <row r="8" spans="1:12">
      <c r="A8" s="3">
        <v>5</v>
      </c>
      <c r="B8" s="3" t="s">
        <v>21</v>
      </c>
      <c r="C8" s="3" t="s">
        <v>54</v>
      </c>
      <c r="D8" s="3" t="s">
        <v>22</v>
      </c>
      <c r="E8" s="4" t="s">
        <v>105</v>
      </c>
      <c r="F8" s="3" t="s">
        <v>97</v>
      </c>
      <c r="G8" s="3">
        <v>13</v>
      </c>
      <c r="H8" s="6">
        <f>VLOOKUP(F8,[1]Consignment!$F$4:$H$37,3,FALSE)</f>
        <v>65</v>
      </c>
      <c r="I8" s="6">
        <v>0</v>
      </c>
      <c r="J8" s="6">
        <f t="shared" si="0"/>
        <v>130</v>
      </c>
      <c r="K8" s="6">
        <v>25</v>
      </c>
      <c r="L8" s="6">
        <f t="shared" si="1"/>
        <v>1000</v>
      </c>
    </row>
    <row r="9" spans="1:12">
      <c r="A9" s="3">
        <v>6</v>
      </c>
      <c r="B9" s="3" t="s">
        <v>21</v>
      </c>
      <c r="C9" s="3" t="s">
        <v>55</v>
      </c>
      <c r="D9" s="3" t="s">
        <v>23</v>
      </c>
      <c r="E9" s="4" t="s">
        <v>105</v>
      </c>
      <c r="F9" s="3" t="s">
        <v>98</v>
      </c>
      <c r="G9" s="3">
        <v>33</v>
      </c>
      <c r="H9" s="6">
        <v>65</v>
      </c>
      <c r="I9" s="6">
        <v>0</v>
      </c>
      <c r="J9" s="6">
        <f t="shared" si="0"/>
        <v>330</v>
      </c>
      <c r="K9" s="6">
        <v>25</v>
      </c>
      <c r="L9" s="6">
        <f t="shared" si="1"/>
        <v>2500</v>
      </c>
    </row>
    <row r="10" spans="1:12">
      <c r="A10" s="3">
        <v>7</v>
      </c>
      <c r="B10" s="3" t="s">
        <v>21</v>
      </c>
      <c r="C10" s="3" t="s">
        <v>57</v>
      </c>
      <c r="D10" s="3" t="s">
        <v>26</v>
      </c>
      <c r="E10" s="4" t="s">
        <v>105</v>
      </c>
      <c r="F10" s="3" t="s">
        <v>96</v>
      </c>
      <c r="G10" s="3">
        <v>25</v>
      </c>
      <c r="H10" s="6">
        <v>65</v>
      </c>
      <c r="I10" s="6">
        <v>0</v>
      </c>
      <c r="J10" s="6">
        <f t="shared" si="0"/>
        <v>250</v>
      </c>
      <c r="K10" s="6">
        <v>25</v>
      </c>
      <c r="L10" s="6">
        <f t="shared" si="1"/>
        <v>1900</v>
      </c>
    </row>
    <row r="11" spans="1:12">
      <c r="A11" s="3">
        <v>8</v>
      </c>
      <c r="B11" s="3" t="s">
        <v>24</v>
      </c>
      <c r="C11" s="3" t="s">
        <v>56</v>
      </c>
      <c r="D11" s="3" t="s">
        <v>25</v>
      </c>
      <c r="E11" s="4" t="s">
        <v>105</v>
      </c>
      <c r="F11" s="3" t="s">
        <v>97</v>
      </c>
      <c r="G11" s="3">
        <v>23</v>
      </c>
      <c r="H11" s="6">
        <f>VLOOKUP(F11,[1]Consignment!$F$4:$H$37,3,FALSE)</f>
        <v>65</v>
      </c>
      <c r="I11" s="6">
        <v>0</v>
      </c>
      <c r="J11" s="6">
        <f t="shared" si="0"/>
        <v>230</v>
      </c>
      <c r="K11" s="6">
        <v>25</v>
      </c>
      <c r="L11" s="6">
        <f t="shared" si="1"/>
        <v>1750</v>
      </c>
    </row>
    <row r="12" spans="1:12">
      <c r="A12" s="3">
        <v>9</v>
      </c>
      <c r="B12" s="3" t="s">
        <v>24</v>
      </c>
      <c r="C12" s="3" t="s">
        <v>60</v>
      </c>
      <c r="D12" s="3" t="s">
        <v>31</v>
      </c>
      <c r="E12" s="4" t="s">
        <v>105</v>
      </c>
      <c r="F12" s="3" t="s">
        <v>101</v>
      </c>
      <c r="G12" s="3">
        <v>23</v>
      </c>
      <c r="H12" s="6">
        <f>VLOOKUP(F12,[1]Consignment!$F$4:$H$37,3,FALSE)</f>
        <v>65</v>
      </c>
      <c r="I12" s="6">
        <v>0</v>
      </c>
      <c r="J12" s="6">
        <f t="shared" si="0"/>
        <v>230</v>
      </c>
      <c r="K12" s="6">
        <v>25</v>
      </c>
      <c r="L12" s="6">
        <f t="shared" si="1"/>
        <v>1750</v>
      </c>
    </row>
    <row r="13" spans="1:12">
      <c r="A13" s="3">
        <v>10</v>
      </c>
      <c r="B13" s="3" t="s">
        <v>27</v>
      </c>
      <c r="C13" s="3" t="s">
        <v>58</v>
      </c>
      <c r="D13" s="3" t="s">
        <v>28</v>
      </c>
      <c r="E13" s="4" t="s">
        <v>105</v>
      </c>
      <c r="F13" s="3" t="s">
        <v>99</v>
      </c>
      <c r="G13" s="3">
        <v>16</v>
      </c>
      <c r="H13" s="6">
        <f>VLOOKUP(F13,[1]Consignment!$F$4:$H$37,3,FALSE)</f>
        <v>65</v>
      </c>
      <c r="I13" s="6">
        <v>0</v>
      </c>
      <c r="J13" s="6">
        <f t="shared" si="0"/>
        <v>160</v>
      </c>
      <c r="K13" s="6">
        <v>25</v>
      </c>
      <c r="L13" s="6">
        <f t="shared" si="1"/>
        <v>1225</v>
      </c>
    </row>
    <row r="14" spans="1:12">
      <c r="A14" s="3">
        <v>11</v>
      </c>
      <c r="B14" s="3" t="s">
        <v>29</v>
      </c>
      <c r="C14" s="3" t="s">
        <v>59</v>
      </c>
      <c r="D14" s="3" t="s">
        <v>30</v>
      </c>
      <c r="E14" s="4" t="s">
        <v>105</v>
      </c>
      <c r="F14" s="3" t="s">
        <v>100</v>
      </c>
      <c r="G14" s="3">
        <v>32</v>
      </c>
      <c r="H14" s="6">
        <f>VLOOKUP(F14,[1]Consignment!$F$4:$H$37,3,FALSE)</f>
        <v>65</v>
      </c>
      <c r="I14" s="6">
        <v>0</v>
      </c>
      <c r="J14" s="6">
        <f t="shared" si="0"/>
        <v>320</v>
      </c>
      <c r="K14" s="6">
        <v>25</v>
      </c>
      <c r="L14" s="6">
        <f t="shared" si="1"/>
        <v>2425</v>
      </c>
    </row>
    <row r="15" spans="1:12">
      <c r="A15" s="3">
        <v>12</v>
      </c>
      <c r="B15" s="3" t="s">
        <v>32</v>
      </c>
      <c r="C15" s="3" t="s">
        <v>88</v>
      </c>
      <c r="D15" s="3" t="s">
        <v>52</v>
      </c>
      <c r="E15" s="4" t="s">
        <v>105</v>
      </c>
      <c r="F15" s="3" t="s">
        <v>104</v>
      </c>
      <c r="G15" s="3">
        <v>3</v>
      </c>
      <c r="H15" s="6">
        <v>75</v>
      </c>
      <c r="I15" s="6">
        <v>0</v>
      </c>
      <c r="J15" s="6">
        <f t="shared" si="0"/>
        <v>30</v>
      </c>
      <c r="K15" s="6">
        <v>25</v>
      </c>
      <c r="L15" s="6">
        <f t="shared" si="1"/>
        <v>280</v>
      </c>
    </row>
    <row r="16" spans="1:12">
      <c r="A16" s="3">
        <v>13</v>
      </c>
      <c r="B16" s="3" t="s">
        <v>32</v>
      </c>
      <c r="C16" s="3" t="s">
        <v>89</v>
      </c>
      <c r="D16" s="3" t="s">
        <v>53</v>
      </c>
      <c r="E16" s="4" t="s">
        <v>105</v>
      </c>
      <c r="F16" s="3" t="s">
        <v>93</v>
      </c>
      <c r="G16" s="3">
        <v>12</v>
      </c>
      <c r="H16" s="6">
        <f>VLOOKUP(F16,[1]Consignment!$F$4:$H$37,3,FALSE)</f>
        <v>75</v>
      </c>
      <c r="I16" s="6">
        <v>0</v>
      </c>
      <c r="J16" s="6">
        <f t="shared" si="0"/>
        <v>120</v>
      </c>
      <c r="K16" s="6">
        <v>25</v>
      </c>
      <c r="L16" s="6">
        <f t="shared" si="1"/>
        <v>1045</v>
      </c>
    </row>
    <row r="17" spans="1:12">
      <c r="A17" s="3">
        <v>14</v>
      </c>
      <c r="B17" s="3" t="s">
        <v>33</v>
      </c>
      <c r="C17" s="3" t="s">
        <v>61</v>
      </c>
      <c r="D17" s="3" t="s">
        <v>34</v>
      </c>
      <c r="E17" s="4" t="s">
        <v>105</v>
      </c>
      <c r="F17" s="3" t="s">
        <v>97</v>
      </c>
      <c r="G17" s="3">
        <v>8</v>
      </c>
      <c r="H17" s="6">
        <f>VLOOKUP(F17,[1]Consignment!$F$4:$H$37,3,FALSE)</f>
        <v>65</v>
      </c>
      <c r="I17" s="6">
        <v>0</v>
      </c>
      <c r="J17" s="6">
        <f t="shared" si="0"/>
        <v>80</v>
      </c>
      <c r="K17" s="6">
        <v>25</v>
      </c>
      <c r="L17" s="6">
        <f t="shared" si="1"/>
        <v>625</v>
      </c>
    </row>
    <row r="18" spans="1:12">
      <c r="A18" s="3">
        <v>15</v>
      </c>
      <c r="B18" s="3" t="s">
        <v>37</v>
      </c>
      <c r="C18" s="3" t="s">
        <v>86</v>
      </c>
      <c r="D18" s="3" t="s">
        <v>50</v>
      </c>
      <c r="E18" s="4" t="s">
        <v>105</v>
      </c>
      <c r="F18" s="3" t="s">
        <v>90</v>
      </c>
      <c r="G18" s="3">
        <v>25</v>
      </c>
      <c r="H18" s="6">
        <f>VLOOKUP(F18,[1]Consignment!$F$4:$H$37,3,FALSE)</f>
        <v>75</v>
      </c>
      <c r="I18" s="6">
        <v>0</v>
      </c>
      <c r="J18" s="6">
        <f t="shared" si="0"/>
        <v>250</v>
      </c>
      <c r="K18" s="6">
        <v>25</v>
      </c>
      <c r="L18" s="6">
        <f t="shared" si="1"/>
        <v>2150</v>
      </c>
    </row>
    <row r="19" spans="1:12">
      <c r="A19" s="3">
        <v>16</v>
      </c>
      <c r="B19" s="3" t="s">
        <v>37</v>
      </c>
      <c r="C19" s="3" t="s">
        <v>87</v>
      </c>
      <c r="D19" s="3" t="s">
        <v>51</v>
      </c>
      <c r="E19" s="4" t="s">
        <v>105</v>
      </c>
      <c r="F19" s="3" t="s">
        <v>95</v>
      </c>
      <c r="G19" s="3">
        <v>5</v>
      </c>
      <c r="H19" s="6">
        <f>VLOOKUP(F19,[1]Consignment!$F$4:$H$37,3,FALSE)</f>
        <v>75</v>
      </c>
      <c r="I19" s="6">
        <v>0</v>
      </c>
      <c r="J19" s="6">
        <f t="shared" si="0"/>
        <v>50</v>
      </c>
      <c r="K19" s="6">
        <v>25</v>
      </c>
      <c r="L19" s="6">
        <f t="shared" si="1"/>
        <v>450</v>
      </c>
    </row>
    <row r="20" spans="1:12">
      <c r="A20" s="3">
        <v>17</v>
      </c>
      <c r="B20" s="3" t="s">
        <v>35</v>
      </c>
      <c r="C20" s="3" t="s">
        <v>62</v>
      </c>
      <c r="D20" s="3" t="s">
        <v>36</v>
      </c>
      <c r="E20" s="4" t="s">
        <v>105</v>
      </c>
      <c r="F20" s="3" t="s">
        <v>99</v>
      </c>
      <c r="G20" s="3">
        <v>11</v>
      </c>
      <c r="H20" s="6">
        <f>VLOOKUP(F20,[1]Consignment!$F$4:$H$37,3,FALSE)</f>
        <v>65</v>
      </c>
      <c r="I20" s="6">
        <v>0</v>
      </c>
      <c r="J20" s="6">
        <f t="shared" si="0"/>
        <v>110</v>
      </c>
      <c r="K20" s="6">
        <v>25</v>
      </c>
      <c r="L20" s="6">
        <f t="shared" si="1"/>
        <v>850</v>
      </c>
    </row>
    <row r="21" spans="1:12">
      <c r="A21" s="3">
        <v>18</v>
      </c>
      <c r="B21" s="3" t="s">
        <v>6</v>
      </c>
      <c r="C21" s="3" t="s">
        <v>77</v>
      </c>
      <c r="D21" s="3" t="s">
        <v>7</v>
      </c>
      <c r="E21" s="4" t="s">
        <v>105</v>
      </c>
      <c r="F21" s="3" t="s">
        <v>93</v>
      </c>
      <c r="G21" s="3">
        <v>25</v>
      </c>
      <c r="H21" s="6">
        <f>VLOOKUP(F21,[1]Consignment!$F$4:$H$37,3,FALSE)</f>
        <v>75</v>
      </c>
      <c r="I21" s="6">
        <v>0</v>
      </c>
      <c r="J21" s="6">
        <f t="shared" si="0"/>
        <v>250</v>
      </c>
      <c r="K21" s="6">
        <v>25</v>
      </c>
      <c r="L21" s="6">
        <f t="shared" si="1"/>
        <v>2150</v>
      </c>
    </row>
    <row r="22" spans="1:12">
      <c r="A22" s="3">
        <v>19</v>
      </c>
      <c r="B22" s="3" t="s">
        <v>6</v>
      </c>
      <c r="C22" s="3" t="s">
        <v>63</v>
      </c>
      <c r="D22" s="3" t="s">
        <v>38</v>
      </c>
      <c r="E22" s="4" t="s">
        <v>105</v>
      </c>
      <c r="F22" s="3" t="s">
        <v>100</v>
      </c>
      <c r="G22" s="3">
        <v>12</v>
      </c>
      <c r="H22" s="6">
        <f>VLOOKUP(F22,[1]Consignment!$F$4:$H$37,3,FALSE)</f>
        <v>65</v>
      </c>
      <c r="I22" s="6">
        <v>0</v>
      </c>
      <c r="J22" s="6">
        <f t="shared" si="0"/>
        <v>120</v>
      </c>
      <c r="K22" s="6">
        <v>25</v>
      </c>
      <c r="L22" s="6">
        <f t="shared" si="1"/>
        <v>925</v>
      </c>
    </row>
    <row r="23" spans="1:12">
      <c r="A23" s="3">
        <v>20</v>
      </c>
      <c r="B23" s="3" t="s">
        <v>6</v>
      </c>
      <c r="C23" s="3" t="s">
        <v>64</v>
      </c>
      <c r="D23" s="3" t="s">
        <v>39</v>
      </c>
      <c r="E23" s="4" t="s">
        <v>105</v>
      </c>
      <c r="F23" s="3" t="s">
        <v>97</v>
      </c>
      <c r="G23" s="3">
        <v>10</v>
      </c>
      <c r="H23" s="6">
        <f>VLOOKUP(F23,[1]Consignment!$F$4:$H$37,3,FALSE)</f>
        <v>65</v>
      </c>
      <c r="I23" s="6">
        <v>0</v>
      </c>
      <c r="J23" s="6">
        <f t="shared" si="0"/>
        <v>100</v>
      </c>
      <c r="K23" s="6">
        <v>25</v>
      </c>
      <c r="L23" s="6">
        <f t="shared" si="1"/>
        <v>775</v>
      </c>
    </row>
    <row r="24" spans="1:12">
      <c r="A24" s="3">
        <v>21</v>
      </c>
      <c r="B24" s="3" t="s">
        <v>6</v>
      </c>
      <c r="C24" s="3" t="s">
        <v>65</v>
      </c>
      <c r="D24" s="3" t="s">
        <v>40</v>
      </c>
      <c r="E24" s="4" t="s">
        <v>105</v>
      </c>
      <c r="F24" s="3" t="s">
        <v>102</v>
      </c>
      <c r="G24" s="3">
        <v>11</v>
      </c>
      <c r="H24" s="6">
        <f>VLOOKUP(F24,[1]Consignment!$F$4:$H$37,3,FALSE)</f>
        <v>65</v>
      </c>
      <c r="I24" s="6">
        <v>0</v>
      </c>
      <c r="J24" s="6">
        <f t="shared" si="0"/>
        <v>110</v>
      </c>
      <c r="K24" s="6">
        <v>25</v>
      </c>
      <c r="L24" s="6">
        <f t="shared" si="1"/>
        <v>850</v>
      </c>
    </row>
    <row r="25" spans="1:12">
      <c r="A25" s="3">
        <v>22</v>
      </c>
      <c r="B25" s="3" t="s">
        <v>6</v>
      </c>
      <c r="C25" s="3" t="s">
        <v>67</v>
      </c>
      <c r="D25" s="3" t="s">
        <v>43</v>
      </c>
      <c r="E25" s="4" t="s">
        <v>105</v>
      </c>
      <c r="F25" s="3" t="s">
        <v>99</v>
      </c>
      <c r="G25" s="3">
        <v>12</v>
      </c>
      <c r="H25" s="6">
        <f>VLOOKUP(F25,[1]Consignment!$F$4:$H$37,3,FALSE)</f>
        <v>65</v>
      </c>
      <c r="I25" s="6">
        <v>0</v>
      </c>
      <c r="J25" s="6">
        <f t="shared" si="0"/>
        <v>120</v>
      </c>
      <c r="K25" s="6">
        <v>25</v>
      </c>
      <c r="L25" s="6">
        <f t="shared" si="1"/>
        <v>925</v>
      </c>
    </row>
    <row r="26" spans="1:12">
      <c r="A26" s="3">
        <v>23</v>
      </c>
      <c r="B26" s="3" t="s">
        <v>8</v>
      </c>
      <c r="C26" s="3" t="s">
        <v>78</v>
      </c>
      <c r="D26" s="3" t="s">
        <v>9</v>
      </c>
      <c r="E26" s="4" t="s">
        <v>105</v>
      </c>
      <c r="F26" s="3" t="s">
        <v>94</v>
      </c>
      <c r="G26" s="3">
        <v>27</v>
      </c>
      <c r="H26" s="6">
        <f>VLOOKUP(F26,[1]Consignment!$F$4:$H$37,3,FALSE)</f>
        <v>65</v>
      </c>
      <c r="I26" s="6">
        <v>0</v>
      </c>
      <c r="J26" s="6">
        <f t="shared" si="0"/>
        <v>270</v>
      </c>
      <c r="K26" s="6">
        <v>25</v>
      </c>
      <c r="L26" s="6">
        <f t="shared" si="1"/>
        <v>2050</v>
      </c>
    </row>
    <row r="27" spans="1:12">
      <c r="A27" s="3">
        <v>24</v>
      </c>
      <c r="B27" s="3" t="s">
        <v>8</v>
      </c>
      <c r="C27" s="3" t="s">
        <v>68</v>
      </c>
      <c r="D27" s="3" t="s">
        <v>44</v>
      </c>
      <c r="E27" s="4" t="s">
        <v>105</v>
      </c>
      <c r="F27" s="3" t="s">
        <v>96</v>
      </c>
      <c r="G27" s="3">
        <v>28</v>
      </c>
      <c r="H27" s="6">
        <v>65</v>
      </c>
      <c r="I27" s="6">
        <v>0</v>
      </c>
      <c r="J27" s="6">
        <f t="shared" si="0"/>
        <v>280</v>
      </c>
      <c r="K27" s="6">
        <v>25</v>
      </c>
      <c r="L27" s="6">
        <f t="shared" si="1"/>
        <v>2125</v>
      </c>
    </row>
    <row r="28" spans="1:12">
      <c r="A28" s="3">
        <v>25</v>
      </c>
      <c r="B28" s="3" t="s">
        <v>41</v>
      </c>
      <c r="C28" s="3" t="s">
        <v>66</v>
      </c>
      <c r="D28" s="3" t="s">
        <v>42</v>
      </c>
      <c r="E28" s="4" t="s">
        <v>105</v>
      </c>
      <c r="F28" s="3" t="s">
        <v>103</v>
      </c>
      <c r="G28" s="3">
        <v>9</v>
      </c>
      <c r="H28" s="6">
        <v>65</v>
      </c>
      <c r="I28" s="6">
        <v>0</v>
      </c>
      <c r="J28" s="6">
        <f t="shared" si="0"/>
        <v>90</v>
      </c>
      <c r="K28" s="6">
        <v>25</v>
      </c>
      <c r="L28" s="6">
        <f t="shared" si="1"/>
        <v>700</v>
      </c>
    </row>
    <row r="29" spans="1:12">
      <c r="A29" s="3">
        <v>26</v>
      </c>
      <c r="B29" s="3" t="s">
        <v>10</v>
      </c>
      <c r="C29" s="3" t="s">
        <v>79</v>
      </c>
      <c r="D29" s="3" t="s">
        <v>11</v>
      </c>
      <c r="E29" s="4" t="s">
        <v>105</v>
      </c>
      <c r="F29" s="3" t="s">
        <v>90</v>
      </c>
      <c r="G29" s="3">
        <v>34</v>
      </c>
      <c r="H29" s="6">
        <f>VLOOKUP(F29,[1]Consignment!$F$4:$H$37,3,FALSE)</f>
        <v>75</v>
      </c>
      <c r="I29" s="6">
        <v>0</v>
      </c>
      <c r="J29" s="6">
        <f t="shared" si="0"/>
        <v>340</v>
      </c>
      <c r="K29" s="6">
        <v>25</v>
      </c>
      <c r="L29" s="6">
        <f t="shared" si="1"/>
        <v>2915</v>
      </c>
    </row>
    <row r="30" spans="1:12">
      <c r="A30" s="3">
        <v>27</v>
      </c>
      <c r="B30" s="3" t="s">
        <v>12</v>
      </c>
      <c r="C30" s="3" t="s">
        <v>80</v>
      </c>
      <c r="D30" s="3" t="s">
        <v>13</v>
      </c>
      <c r="E30" s="4" t="s">
        <v>105</v>
      </c>
      <c r="F30" s="3" t="s">
        <v>94</v>
      </c>
      <c r="G30" s="3">
        <v>13</v>
      </c>
      <c r="H30" s="6">
        <f>VLOOKUP(F30,[1]Consignment!$F$4:$H$37,3,FALSE)</f>
        <v>65</v>
      </c>
      <c r="I30" s="6">
        <v>0</v>
      </c>
      <c r="J30" s="6">
        <f t="shared" si="0"/>
        <v>130</v>
      </c>
      <c r="K30" s="6">
        <v>25</v>
      </c>
      <c r="L30" s="6">
        <f t="shared" si="1"/>
        <v>1000</v>
      </c>
    </row>
    <row r="31" spans="1:12">
      <c r="A31" s="3">
        <v>28</v>
      </c>
      <c r="B31" s="3" t="s">
        <v>12</v>
      </c>
      <c r="C31" s="3" t="s">
        <v>81</v>
      </c>
      <c r="D31" s="3" t="s">
        <v>14</v>
      </c>
      <c r="E31" s="4" t="s">
        <v>105</v>
      </c>
      <c r="F31" s="3" t="s">
        <v>93</v>
      </c>
      <c r="G31" s="3">
        <v>17</v>
      </c>
      <c r="H31" s="6">
        <f>VLOOKUP(F31,[1]Consignment!$F$4:$H$37,3,FALSE)</f>
        <v>75</v>
      </c>
      <c r="I31" s="6">
        <v>0</v>
      </c>
      <c r="J31" s="6">
        <f t="shared" si="0"/>
        <v>170</v>
      </c>
      <c r="K31" s="6">
        <v>25</v>
      </c>
      <c r="L31" s="6">
        <f t="shared" si="1"/>
        <v>1470</v>
      </c>
    </row>
    <row r="32" spans="1:12">
      <c r="A32" s="3">
        <v>29</v>
      </c>
      <c r="B32" s="3" t="s">
        <v>12</v>
      </c>
      <c r="C32" s="3" t="s">
        <v>82</v>
      </c>
      <c r="D32" s="3" t="s">
        <v>16</v>
      </c>
      <c r="E32" s="4" t="s">
        <v>105</v>
      </c>
      <c r="F32" s="3" t="s">
        <v>95</v>
      </c>
      <c r="G32" s="3">
        <v>3</v>
      </c>
      <c r="H32" s="6">
        <f>VLOOKUP(F32,[1]Consignment!$F$4:$H$37,3,FALSE)</f>
        <v>75</v>
      </c>
      <c r="I32" s="6">
        <v>0</v>
      </c>
      <c r="J32" s="6">
        <f t="shared" si="0"/>
        <v>30</v>
      </c>
      <c r="K32" s="6">
        <v>25</v>
      </c>
      <c r="L32" s="6">
        <f t="shared" si="1"/>
        <v>280</v>
      </c>
    </row>
    <row r="33" spans="1:12">
      <c r="A33" s="3">
        <v>30</v>
      </c>
      <c r="B33" s="3" t="s">
        <v>12</v>
      </c>
      <c r="C33" s="3" t="s">
        <v>70</v>
      </c>
      <c r="D33" s="3" t="s">
        <v>46</v>
      </c>
      <c r="E33" s="4" t="s">
        <v>105</v>
      </c>
      <c r="F33" s="3" t="s">
        <v>97</v>
      </c>
      <c r="G33" s="3">
        <v>9</v>
      </c>
      <c r="H33" s="6">
        <f>VLOOKUP(F33,[1]Consignment!$F$4:$H$37,3,FALSE)</f>
        <v>65</v>
      </c>
      <c r="I33" s="6">
        <v>0</v>
      </c>
      <c r="J33" s="6">
        <f t="shared" si="0"/>
        <v>90</v>
      </c>
      <c r="K33" s="6">
        <v>25</v>
      </c>
      <c r="L33" s="6">
        <f t="shared" si="1"/>
        <v>700</v>
      </c>
    </row>
    <row r="34" spans="1:12">
      <c r="A34" s="3">
        <v>31</v>
      </c>
      <c r="B34" s="3" t="s">
        <v>15</v>
      </c>
      <c r="C34" s="3" t="s">
        <v>83</v>
      </c>
      <c r="D34" s="3" t="s">
        <v>17</v>
      </c>
      <c r="E34" s="4" t="s">
        <v>105</v>
      </c>
      <c r="F34" s="3" t="s">
        <v>93</v>
      </c>
      <c r="G34" s="3">
        <v>12</v>
      </c>
      <c r="H34" s="6">
        <f>VLOOKUP(F34,[1]Consignment!$F$4:$H$37,3,FALSE)</f>
        <v>75</v>
      </c>
      <c r="I34" s="6">
        <v>0</v>
      </c>
      <c r="J34" s="6">
        <f t="shared" si="0"/>
        <v>120</v>
      </c>
      <c r="K34" s="6">
        <v>25</v>
      </c>
      <c r="L34" s="6">
        <f t="shared" si="1"/>
        <v>1045</v>
      </c>
    </row>
    <row r="35" spans="1:12">
      <c r="A35" s="3">
        <v>32</v>
      </c>
      <c r="B35" s="3" t="s">
        <v>15</v>
      </c>
      <c r="C35" s="3" t="s">
        <v>84</v>
      </c>
      <c r="D35" s="3" t="s">
        <v>18</v>
      </c>
      <c r="E35" s="4" t="s">
        <v>105</v>
      </c>
      <c r="F35" s="3" t="s">
        <v>96</v>
      </c>
      <c r="G35" s="3">
        <v>29</v>
      </c>
      <c r="H35" s="6">
        <v>65</v>
      </c>
      <c r="I35" s="6">
        <v>0</v>
      </c>
      <c r="J35" s="6">
        <f t="shared" si="0"/>
        <v>290</v>
      </c>
      <c r="K35" s="6">
        <v>25</v>
      </c>
      <c r="L35" s="6">
        <f t="shared" si="1"/>
        <v>2200</v>
      </c>
    </row>
    <row r="36" spans="1:12">
      <c r="A36" s="3">
        <v>33</v>
      </c>
      <c r="B36" s="3" t="s">
        <v>15</v>
      </c>
      <c r="C36" s="3" t="s">
        <v>69</v>
      </c>
      <c r="D36" s="3" t="s">
        <v>45</v>
      </c>
      <c r="E36" s="4" t="s">
        <v>105</v>
      </c>
      <c r="F36" s="3" t="s">
        <v>97</v>
      </c>
      <c r="G36" s="3">
        <v>21</v>
      </c>
      <c r="H36" s="6">
        <f>VLOOKUP(F36,[1]Consignment!$F$4:$H$37,3,FALSE)</f>
        <v>65</v>
      </c>
      <c r="I36" s="6">
        <v>0</v>
      </c>
      <c r="J36" s="6">
        <f t="shared" si="0"/>
        <v>210</v>
      </c>
      <c r="K36" s="6">
        <v>25</v>
      </c>
      <c r="L36" s="6">
        <f t="shared" si="1"/>
        <v>1600</v>
      </c>
    </row>
    <row r="37" spans="1:12">
      <c r="A37" s="3">
        <v>34</v>
      </c>
      <c r="B37" s="3" t="s">
        <v>15</v>
      </c>
      <c r="C37" s="3" t="s">
        <v>72</v>
      </c>
      <c r="D37" s="3" t="s">
        <v>49</v>
      </c>
      <c r="E37" s="4" t="s">
        <v>105</v>
      </c>
      <c r="F37" s="3" t="s">
        <v>102</v>
      </c>
      <c r="G37" s="3">
        <v>18</v>
      </c>
      <c r="H37" s="6">
        <f>VLOOKUP(F37,[1]Consignment!$F$4:$H$37,3,FALSE)</f>
        <v>65</v>
      </c>
      <c r="I37" s="6">
        <v>0</v>
      </c>
      <c r="J37" s="6">
        <f t="shared" si="0"/>
        <v>180</v>
      </c>
      <c r="K37" s="6">
        <v>25</v>
      </c>
      <c r="L37" s="6">
        <f t="shared" si="1"/>
        <v>1375</v>
      </c>
    </row>
    <row r="38" spans="1:12">
      <c r="A38" s="3">
        <v>35</v>
      </c>
      <c r="B38" s="3" t="s">
        <v>47</v>
      </c>
      <c r="C38" s="3" t="s">
        <v>71</v>
      </c>
      <c r="D38" s="3" t="s">
        <v>48</v>
      </c>
      <c r="E38" s="4" t="s">
        <v>105</v>
      </c>
      <c r="F38" s="3" t="s">
        <v>101</v>
      </c>
      <c r="G38" s="3">
        <v>33</v>
      </c>
      <c r="H38" s="6">
        <f>VLOOKUP(F38,[1]Consignment!$F$4:$H$37,3,FALSE)</f>
        <v>65</v>
      </c>
      <c r="I38" s="6">
        <v>0</v>
      </c>
      <c r="J38" s="6">
        <f t="shared" si="0"/>
        <v>330</v>
      </c>
      <c r="K38" s="6">
        <v>25</v>
      </c>
      <c r="L38" s="6">
        <f t="shared" si="1"/>
        <v>2500</v>
      </c>
    </row>
    <row r="39" spans="1:12">
      <c r="A39" s="3">
        <v>36</v>
      </c>
      <c r="B39" s="3" t="s">
        <v>19</v>
      </c>
      <c r="C39" s="3" t="s">
        <v>85</v>
      </c>
      <c r="D39" s="3" t="s">
        <v>20</v>
      </c>
      <c r="E39" s="4" t="s">
        <v>105</v>
      </c>
      <c r="F39" s="3" t="s">
        <v>90</v>
      </c>
      <c r="G39" s="3">
        <v>24</v>
      </c>
      <c r="H39" s="6">
        <f>VLOOKUP(F39,[1]Consignment!$F$4:$H$37,3,FALSE)</f>
        <v>75</v>
      </c>
      <c r="I39" s="6">
        <v>0</v>
      </c>
      <c r="J39" s="6">
        <f t="shared" si="0"/>
        <v>240</v>
      </c>
      <c r="K39" s="6">
        <v>25</v>
      </c>
      <c r="L39" s="6">
        <f t="shared" si="1"/>
        <v>2065</v>
      </c>
    </row>
    <row r="40" spans="1:12" s="16" customFormat="1">
      <c r="A40" s="11" t="s">
        <v>122</v>
      </c>
      <c r="B40" s="12"/>
      <c r="C40" s="12"/>
      <c r="D40" s="12"/>
      <c r="E40" s="12"/>
      <c r="F40" s="12"/>
      <c r="G40" s="12"/>
      <c r="H40" s="13"/>
      <c r="I40" s="13"/>
      <c r="J40" s="13"/>
      <c r="K40" s="14"/>
      <c r="L40" s="15">
        <f>SUM(L4:L39)</f>
        <v>49865</v>
      </c>
    </row>
    <row r="41" spans="1:12" s="16" customFormat="1" ht="30" customHeight="1">
      <c r="A41" s="17" t="s">
        <v>120</v>
      </c>
      <c r="B41" s="17"/>
      <c r="C41" s="17"/>
      <c r="D41" s="17"/>
      <c r="E41" s="17"/>
      <c r="F41" s="17"/>
      <c r="G41" s="17"/>
      <c r="H41" s="18"/>
      <c r="I41" s="18"/>
      <c r="J41" s="18"/>
      <c r="K41" s="18"/>
      <c r="L41" s="18"/>
    </row>
    <row r="42" spans="1:12" s="16" customFormat="1" ht="30" customHeight="1">
      <c r="A42" s="17" t="s">
        <v>121</v>
      </c>
      <c r="B42" s="17"/>
      <c r="C42" s="17"/>
      <c r="D42" s="17"/>
      <c r="E42" s="17"/>
      <c r="F42" s="17"/>
      <c r="G42" s="17"/>
      <c r="H42" s="18"/>
      <c r="I42" s="18"/>
      <c r="J42" s="18"/>
      <c r="K42" s="18"/>
      <c r="L42" s="18"/>
    </row>
    <row r="43" spans="1:12">
      <c r="G43" s="19">
        <f>SUM(G4:G39)</f>
        <v>625</v>
      </c>
    </row>
  </sheetData>
  <sortState ref="B2:G37">
    <sortCondition ref="B2"/>
  </sortState>
  <mergeCells count="7">
    <mergeCell ref="A40:K40"/>
    <mergeCell ref="A41:L41"/>
    <mergeCell ref="A42:L42"/>
    <mergeCell ref="A1:H1"/>
    <mergeCell ref="I1:L1"/>
    <mergeCell ref="A2:H2"/>
    <mergeCell ref="I2:L2"/>
  </mergeCells>
  <conditionalFormatting sqref="C40:C42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2026-06-08T10:19:12Z</dcterms:created>
  <dcterms:modified xsi:type="dcterms:W3CDTF">2026-06-08T10:20:20Z</dcterms:modified>
</cp:coreProperties>
</file>