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30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4"/>
  <c r="H27" l="1"/>
  <c r="H21"/>
  <c r="H5" l="1"/>
  <c r="H6"/>
  <c r="H7"/>
  <c r="H8"/>
  <c r="H9"/>
  <c r="H13"/>
  <c r="H17"/>
  <c r="H25"/>
  <c r="H28"/>
  <c r="H4"/>
  <c r="G33"/>
</calcChain>
</file>

<file path=xl/sharedStrings.xml><?xml version="1.0" encoding="utf-8"?>
<sst xmlns="http://schemas.openxmlformats.org/spreadsheetml/2006/main" count="148" uniqueCount="98">
  <si>
    <t>JA/212</t>
  </si>
  <si>
    <t>01/11/2025</t>
  </si>
  <si>
    <t>0</t>
  </si>
  <si>
    <t>JA/213</t>
  </si>
  <si>
    <t>1029</t>
  </si>
  <si>
    <t>1043</t>
  </si>
  <si>
    <t>1034</t>
  </si>
  <si>
    <t>1023</t>
  </si>
  <si>
    <t>1026</t>
  </si>
  <si>
    <t>09/11/2025</t>
  </si>
  <si>
    <t>1068</t>
  </si>
  <si>
    <t>08/11/2025</t>
  </si>
  <si>
    <t>1080</t>
  </si>
  <si>
    <t>1081</t>
  </si>
  <si>
    <t>15/11/2025</t>
  </si>
  <si>
    <t>1099</t>
  </si>
  <si>
    <t>1069</t>
  </si>
  <si>
    <t>17/11/2025</t>
  </si>
  <si>
    <t>1105</t>
  </si>
  <si>
    <t>1005</t>
  </si>
  <si>
    <t>20/11/2025</t>
  </si>
  <si>
    <t>1120</t>
  </si>
  <si>
    <t>1119</t>
  </si>
  <si>
    <t>1118</t>
  </si>
  <si>
    <t>1121</t>
  </si>
  <si>
    <t>26/11/2025</t>
  </si>
  <si>
    <t>1142</t>
  </si>
  <si>
    <t>27/11/2025</t>
  </si>
  <si>
    <t>1144</t>
  </si>
  <si>
    <t>1147</t>
  </si>
  <si>
    <t>1158</t>
  </si>
  <si>
    <t>1157</t>
  </si>
  <si>
    <t>28/11/2025</t>
  </si>
  <si>
    <t>1160</t>
  </si>
  <si>
    <t>1162</t>
  </si>
  <si>
    <t>1146</t>
  </si>
  <si>
    <t>JA/13555</t>
  </si>
  <si>
    <t>JA/13556</t>
  </si>
  <si>
    <t>JA/13557</t>
  </si>
  <si>
    <t>JA/13558</t>
  </si>
  <si>
    <t>JA/13559</t>
  </si>
  <si>
    <t>JA/13974</t>
  </si>
  <si>
    <t>JA/13980</t>
  </si>
  <si>
    <t>JA/13983</t>
  </si>
  <si>
    <t>JA/14264</t>
  </si>
  <si>
    <t>JA/14292</t>
  </si>
  <si>
    <t>JA/14351</t>
  </si>
  <si>
    <t>JA/14352</t>
  </si>
  <si>
    <t>JA/14549</t>
  </si>
  <si>
    <t>JA/14551</t>
  </si>
  <si>
    <t>JA/14557</t>
  </si>
  <si>
    <t>JA/14560</t>
  </si>
  <si>
    <t>JA/14851</t>
  </si>
  <si>
    <t>JA/14852</t>
  </si>
  <si>
    <t>JA/14853</t>
  </si>
  <si>
    <t>JA/14883</t>
  </si>
  <si>
    <t>JA/14897</t>
  </si>
  <si>
    <t>JA/14935</t>
  </si>
  <si>
    <t>JA/14940</t>
  </si>
  <si>
    <t>JA/14962</t>
  </si>
  <si>
    <t>TIRTOL</t>
  </si>
  <si>
    <t>ANANDAPUR</t>
  </si>
  <si>
    <t>NIMAPARA</t>
  </si>
  <si>
    <t>PATTAMUNDAI</t>
  </si>
  <si>
    <t>INDUPUR</t>
  </si>
  <si>
    <t>KAMAKHYANAGAR</t>
  </si>
  <si>
    <t>ANGUL</t>
  </si>
  <si>
    <t>DHARMASHALA</t>
  </si>
  <si>
    <t>JATNI</t>
  </si>
  <si>
    <t>JAJPUR ROAD</t>
  </si>
  <si>
    <t>DUMDUMA</t>
  </si>
  <si>
    <t>BALUGAON</t>
  </si>
  <si>
    <t>BASUDEVPUR</t>
  </si>
  <si>
    <t>AGARPADA</t>
  </si>
  <si>
    <t>PANIKOILI</t>
  </si>
  <si>
    <t>JAJPUR TOWN</t>
  </si>
  <si>
    <t>MANGALPUR</t>
  </si>
  <si>
    <t>BHADRAK</t>
  </si>
  <si>
    <t>REMUNA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</si>
  <si>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</si>
  <si>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</si>
  <si>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</si>
  <si>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</si>
  <si>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</si>
  <si>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</si>
  <si>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</si>
  <si>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</si>
  <si>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</si>
  <si>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</si>
  <si>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</si>
  <si>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</si>
  <si>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</si>
  <si>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</si>
  <si>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</si>
  <si>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Thanking you for your business.
PRAGATI LOGISTICS</t>
  </si>
  <si>
    <t>(RUPEES SEVENTEEN THOUSAND TWO ONLY)</t>
  </si>
  <si>
    <t>Kindly, verify &amp; confirm within 7 days, else GST will be filed by 20th NOV, 2025. 
GST to be paid by Consignor under Reverse Charge Mechanism(RCM) as per GST.</t>
  </si>
  <si>
    <t>Bill Date:  30/11/2025
Bill NO : 21220
Total Amount : 17002.00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</si>
</sst>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GAYATR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BONTH CHAK</v>
          </cell>
          <cell r="G4">
            <v>5</v>
          </cell>
          <cell r="H4">
            <v>80</v>
          </cell>
        </row>
        <row r="5">
          <cell r="F5" t="str">
            <v>ANGUL</v>
          </cell>
          <cell r="G5">
            <v>5</v>
          </cell>
          <cell r="H5">
            <v>50</v>
          </cell>
        </row>
        <row r="6">
          <cell r="F6" t="str">
            <v>JAJPUR ROAD</v>
          </cell>
          <cell r="G6">
            <v>6</v>
          </cell>
          <cell r="H6">
            <v>50</v>
          </cell>
        </row>
        <row r="7">
          <cell r="F7" t="str">
            <v>ANGUL</v>
          </cell>
          <cell r="G7">
            <v>4</v>
          </cell>
          <cell r="H7">
            <v>50</v>
          </cell>
        </row>
        <row r="8">
          <cell r="F8" t="str">
            <v>NARSINGHPUR</v>
          </cell>
          <cell r="G8">
            <v>5</v>
          </cell>
          <cell r="H8">
            <v>60</v>
          </cell>
        </row>
        <row r="9">
          <cell r="F9" t="str">
            <v>NAYAGARH</v>
          </cell>
          <cell r="G9">
            <v>11</v>
          </cell>
          <cell r="H9">
            <v>50</v>
          </cell>
        </row>
        <row r="10">
          <cell r="F10" t="str">
            <v>SORO</v>
          </cell>
          <cell r="G10">
            <v>2</v>
          </cell>
          <cell r="H10">
            <v>60</v>
          </cell>
        </row>
        <row r="11">
          <cell r="F11" t="str">
            <v>MARSHAGHAI</v>
          </cell>
          <cell r="G11">
            <v>2</v>
          </cell>
          <cell r="H11">
            <v>60</v>
          </cell>
        </row>
        <row r="12">
          <cell r="F12" t="str">
            <v>PARADEEP</v>
          </cell>
          <cell r="G12">
            <v>4</v>
          </cell>
          <cell r="H12">
            <v>60</v>
          </cell>
        </row>
        <row r="13">
          <cell r="F13" t="str">
            <v>NIMAPARA</v>
          </cell>
          <cell r="G13">
            <v>2</v>
          </cell>
          <cell r="H13">
            <v>60</v>
          </cell>
        </row>
        <row r="14">
          <cell r="F14" t="str">
            <v>JAGATSINGHPUR</v>
          </cell>
          <cell r="G14">
            <v>4</v>
          </cell>
          <cell r="H14">
            <v>50</v>
          </cell>
        </row>
        <row r="15">
          <cell r="F15" t="str">
            <v>ANANDAPUR</v>
          </cell>
          <cell r="G15">
            <v>10</v>
          </cell>
          <cell r="H15">
            <v>60</v>
          </cell>
        </row>
        <row r="16">
          <cell r="F16" t="str">
            <v>REMUNA</v>
          </cell>
          <cell r="G16">
            <v>2</v>
          </cell>
          <cell r="H16">
            <v>70</v>
          </cell>
        </row>
        <row r="17">
          <cell r="F17" t="str">
            <v>TIRTOL</v>
          </cell>
          <cell r="G17">
            <v>3</v>
          </cell>
          <cell r="H17">
            <v>60</v>
          </cell>
        </row>
        <row r="18">
          <cell r="F18" t="str">
            <v>JOGESWARPUR</v>
          </cell>
          <cell r="G18">
            <v>7</v>
          </cell>
          <cell r="H18">
            <v>70</v>
          </cell>
        </row>
        <row r="19">
          <cell r="F19" t="str">
            <v>TIRTOL</v>
          </cell>
          <cell r="G19">
            <v>4</v>
          </cell>
          <cell r="H19">
            <v>60</v>
          </cell>
        </row>
        <row r="20">
          <cell r="F20" t="str">
            <v>REMUNA</v>
          </cell>
          <cell r="G20">
            <v>13</v>
          </cell>
          <cell r="H20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AGARPADA</v>
          </cell>
          <cell r="G4">
            <v>10</v>
          </cell>
          <cell r="H4">
            <v>50</v>
          </cell>
        </row>
        <row r="5">
          <cell r="F5" t="str">
            <v>BHADRAK</v>
          </cell>
          <cell r="G5">
            <v>4</v>
          </cell>
          <cell r="H5">
            <v>50</v>
          </cell>
        </row>
        <row r="6">
          <cell r="F6" t="str">
            <v>KHAMAR</v>
          </cell>
          <cell r="G6">
            <v>7</v>
          </cell>
          <cell r="H6">
            <v>90</v>
          </cell>
        </row>
        <row r="7">
          <cell r="F7" t="str">
            <v>AGARPADA</v>
          </cell>
          <cell r="G7">
            <v>5</v>
          </cell>
          <cell r="H7">
            <v>50</v>
          </cell>
        </row>
        <row r="8">
          <cell r="F8" t="str">
            <v>JALESWAR</v>
          </cell>
          <cell r="G8">
            <v>2</v>
          </cell>
          <cell r="H8">
            <v>65</v>
          </cell>
        </row>
        <row r="9">
          <cell r="F9" t="str">
            <v>NIALI</v>
          </cell>
          <cell r="G9">
            <v>5</v>
          </cell>
          <cell r="H9">
            <v>50</v>
          </cell>
        </row>
        <row r="10">
          <cell r="F10" t="str">
            <v>BHUBANESWAR</v>
          </cell>
          <cell r="G10">
            <v>2</v>
          </cell>
          <cell r="H10">
            <v>50</v>
          </cell>
        </row>
        <row r="11">
          <cell r="F11" t="str">
            <v>KENDRAPARA</v>
          </cell>
          <cell r="G11">
            <v>1</v>
          </cell>
          <cell r="H11">
            <v>50</v>
          </cell>
        </row>
        <row r="12">
          <cell r="F12" t="str">
            <v>JAJPUR ROAD</v>
          </cell>
          <cell r="G12">
            <v>1</v>
          </cell>
          <cell r="H12">
            <v>50</v>
          </cell>
        </row>
        <row r="13">
          <cell r="F13" t="str">
            <v>KENDRAPARA</v>
          </cell>
          <cell r="G13">
            <v>2</v>
          </cell>
          <cell r="H13">
            <v>50</v>
          </cell>
        </row>
        <row r="14">
          <cell r="F14" t="str">
            <v>KENDRAPARA</v>
          </cell>
          <cell r="G14">
            <v>8</v>
          </cell>
          <cell r="H14">
            <v>50</v>
          </cell>
        </row>
        <row r="15">
          <cell r="F15" t="str">
            <v>JAJPUR ROAD</v>
          </cell>
          <cell r="G15">
            <v>7</v>
          </cell>
          <cell r="H15">
            <v>50</v>
          </cell>
        </row>
        <row r="16">
          <cell r="F16" t="str">
            <v>HARIPUR HAT</v>
          </cell>
          <cell r="G16">
            <v>5</v>
          </cell>
          <cell r="H16">
            <v>50</v>
          </cell>
        </row>
        <row r="17">
          <cell r="F17" t="str">
            <v>HARIPUR HAT</v>
          </cell>
          <cell r="G17">
            <v>3</v>
          </cell>
          <cell r="H17">
            <v>50</v>
          </cell>
        </row>
        <row r="18">
          <cell r="F18" t="str">
            <v>KAMARGAON</v>
          </cell>
          <cell r="G18">
            <v>1</v>
          </cell>
          <cell r="H18">
            <v>80</v>
          </cell>
        </row>
        <row r="19">
          <cell r="F19" t="str">
            <v>KAMARGAON</v>
          </cell>
          <cell r="G19">
            <v>2</v>
          </cell>
          <cell r="H19">
            <v>80</v>
          </cell>
        </row>
        <row r="20">
          <cell r="F20" t="str">
            <v>BALASORE</v>
          </cell>
          <cell r="G20">
            <v>2</v>
          </cell>
          <cell r="H20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92</v>
      </c>
      <c r="J1" s="19"/>
      <c r="K1" s="19"/>
      <c r="L1" s="19"/>
    </row>
    <row r="2" spans="1:12" s="1" customFormat="1" ht="63" customHeight="1">
      <c r="A2" s="16" t="s">
        <v>93</v>
      </c>
      <c r="B2" s="17"/>
      <c r="C2" s="17"/>
      <c r="D2" s="17"/>
      <c r="E2" s="17"/>
      <c r="F2" s="17"/>
      <c r="G2" s="17"/>
      <c r="H2" s="18"/>
      <c r="I2" s="19" t="s">
        <v>97</v>
      </c>
      <c r="J2" s="19"/>
      <c r="K2" s="19"/>
      <c r="L2" s="19"/>
    </row>
    <row r="3" spans="1:12" s="5" customFormat="1">
      <c r="A3" s="4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  <c r="L3" s="4" t="s">
        <v>91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79</v>
      </c>
      <c r="F4" s="2" t="s">
        <v>60</v>
      </c>
      <c r="G4" s="2">
        <v>4</v>
      </c>
      <c r="H4" s="9">
        <f>VLOOKUP(F4,[1]Consignment!$F$4:$H$20,3,FALSE)</f>
        <v>60</v>
      </c>
      <c r="I4" s="9">
        <f>G4*2</f>
        <v>8</v>
      </c>
      <c r="J4" s="9">
        <f>G4*12</f>
        <v>48</v>
      </c>
      <c r="K4" s="9">
        <v>50</v>
      </c>
      <c r="L4" s="9">
        <f>G4*H4+I4+J4+K4</f>
        <v>346</v>
      </c>
    </row>
    <row r="5" spans="1:12">
      <c r="A5" s="2">
        <v>2</v>
      </c>
      <c r="B5" s="2" t="s">
        <v>1</v>
      </c>
      <c r="C5" s="2" t="s">
        <v>3</v>
      </c>
      <c r="D5" s="2" t="s">
        <v>2</v>
      </c>
      <c r="E5" s="3" t="s">
        <v>79</v>
      </c>
      <c r="F5" s="2" t="s">
        <v>60</v>
      </c>
      <c r="G5" s="2">
        <v>2</v>
      </c>
      <c r="H5" s="9">
        <f>VLOOKUP(F5,[1]Consignment!$F$4:$H$20,3,FALSE)</f>
        <v>60</v>
      </c>
      <c r="I5" s="9">
        <f t="shared" ref="I5:I29" si="0">G5*2</f>
        <v>4</v>
      </c>
      <c r="J5" s="9">
        <f t="shared" ref="J5:J29" si="1">G5*12</f>
        <v>24</v>
      </c>
      <c r="K5" s="9">
        <v>50</v>
      </c>
      <c r="L5" s="9">
        <f t="shared" ref="L5:L29" si="2">G5*H5+I5+J5+K5</f>
        <v>198</v>
      </c>
    </row>
    <row r="6" spans="1:12">
      <c r="A6" s="2">
        <v>3</v>
      </c>
      <c r="B6" s="2" t="s">
        <v>1</v>
      </c>
      <c r="C6" s="2" t="s">
        <v>36</v>
      </c>
      <c r="D6" s="2" t="s">
        <v>4</v>
      </c>
      <c r="E6" s="3" t="s">
        <v>79</v>
      </c>
      <c r="F6" s="2" t="s">
        <v>61</v>
      </c>
      <c r="G6" s="2">
        <v>11</v>
      </c>
      <c r="H6" s="9">
        <f>VLOOKUP(F6,[1]Consignment!$F$4:$H$20,3,FALSE)</f>
        <v>60</v>
      </c>
      <c r="I6" s="9">
        <f t="shared" si="0"/>
        <v>22</v>
      </c>
      <c r="J6" s="9">
        <f t="shared" si="1"/>
        <v>132</v>
      </c>
      <c r="K6" s="9">
        <v>50</v>
      </c>
      <c r="L6" s="9">
        <f t="shared" si="2"/>
        <v>864</v>
      </c>
    </row>
    <row r="7" spans="1:12">
      <c r="A7" s="2">
        <v>4</v>
      </c>
      <c r="B7" s="2" t="s">
        <v>1</v>
      </c>
      <c r="C7" s="2" t="s">
        <v>37</v>
      </c>
      <c r="D7" s="2" t="s">
        <v>5</v>
      </c>
      <c r="E7" s="3" t="s">
        <v>79</v>
      </c>
      <c r="F7" s="2" t="s">
        <v>62</v>
      </c>
      <c r="G7" s="2">
        <v>3</v>
      </c>
      <c r="H7" s="9">
        <f>VLOOKUP(F7,[1]Consignment!$F$4:$H$20,3,FALSE)</f>
        <v>60</v>
      </c>
      <c r="I7" s="9">
        <f t="shared" si="0"/>
        <v>6</v>
      </c>
      <c r="J7" s="9">
        <f t="shared" si="1"/>
        <v>36</v>
      </c>
      <c r="K7" s="9">
        <v>50</v>
      </c>
      <c r="L7" s="9">
        <f t="shared" si="2"/>
        <v>272</v>
      </c>
    </row>
    <row r="8" spans="1:12">
      <c r="A8" s="2">
        <v>5</v>
      </c>
      <c r="B8" s="2" t="s">
        <v>1</v>
      </c>
      <c r="C8" s="2" t="s">
        <v>38</v>
      </c>
      <c r="D8" s="2" t="s">
        <v>6</v>
      </c>
      <c r="E8" s="3" t="s">
        <v>79</v>
      </c>
      <c r="F8" s="2" t="s">
        <v>62</v>
      </c>
      <c r="G8" s="2">
        <v>2</v>
      </c>
      <c r="H8" s="9">
        <f>VLOOKUP(F8,[1]Consignment!$F$4:$H$20,3,FALSE)</f>
        <v>60</v>
      </c>
      <c r="I8" s="9">
        <f t="shared" si="0"/>
        <v>4</v>
      </c>
      <c r="J8" s="9">
        <f t="shared" si="1"/>
        <v>24</v>
      </c>
      <c r="K8" s="9">
        <v>50</v>
      </c>
      <c r="L8" s="9">
        <f t="shared" si="2"/>
        <v>198</v>
      </c>
    </row>
    <row r="9" spans="1:12">
      <c r="A9" s="2">
        <v>6</v>
      </c>
      <c r="B9" s="2" t="s">
        <v>1</v>
      </c>
      <c r="C9" s="2" t="s">
        <v>39</v>
      </c>
      <c r="D9" s="2" t="s">
        <v>7</v>
      </c>
      <c r="E9" s="3" t="s">
        <v>79</v>
      </c>
      <c r="F9" s="2" t="s">
        <v>62</v>
      </c>
      <c r="G9" s="2">
        <v>10</v>
      </c>
      <c r="H9" s="9">
        <f>VLOOKUP(F9,[1]Consignment!$F$4:$H$20,3,FALSE)</f>
        <v>60</v>
      </c>
      <c r="I9" s="9">
        <f t="shared" si="0"/>
        <v>20</v>
      </c>
      <c r="J9" s="9">
        <f t="shared" si="1"/>
        <v>120</v>
      </c>
      <c r="K9" s="9">
        <v>50</v>
      </c>
      <c r="L9" s="9">
        <f t="shared" si="2"/>
        <v>790</v>
      </c>
    </row>
    <row r="10" spans="1:12">
      <c r="A10" s="2">
        <v>7</v>
      </c>
      <c r="B10" s="2" t="s">
        <v>1</v>
      </c>
      <c r="C10" s="2" t="s">
        <v>40</v>
      </c>
      <c r="D10" s="2" t="s">
        <v>8</v>
      </c>
      <c r="E10" s="3" t="s">
        <v>79</v>
      </c>
      <c r="F10" s="2" t="s">
        <v>63</v>
      </c>
      <c r="G10" s="2">
        <v>5</v>
      </c>
      <c r="H10" s="9">
        <v>50</v>
      </c>
      <c r="I10" s="9">
        <f t="shared" si="0"/>
        <v>10</v>
      </c>
      <c r="J10" s="9">
        <f t="shared" si="1"/>
        <v>60</v>
      </c>
      <c r="K10" s="9">
        <v>50</v>
      </c>
      <c r="L10" s="9">
        <f t="shared" si="2"/>
        <v>370</v>
      </c>
    </row>
    <row r="11" spans="1:12">
      <c r="A11" s="2">
        <v>8</v>
      </c>
      <c r="B11" s="2" t="s">
        <v>11</v>
      </c>
      <c r="C11" s="2" t="s">
        <v>42</v>
      </c>
      <c r="D11" s="2" t="s">
        <v>12</v>
      </c>
      <c r="E11" s="3" t="s">
        <v>79</v>
      </c>
      <c r="F11" s="2" t="s">
        <v>65</v>
      </c>
      <c r="G11" s="2">
        <v>5</v>
      </c>
      <c r="H11" s="9">
        <v>50</v>
      </c>
      <c r="I11" s="9">
        <f t="shared" si="0"/>
        <v>10</v>
      </c>
      <c r="J11" s="9">
        <f t="shared" si="1"/>
        <v>60</v>
      </c>
      <c r="K11" s="9">
        <v>50</v>
      </c>
      <c r="L11" s="9">
        <f t="shared" si="2"/>
        <v>370</v>
      </c>
    </row>
    <row r="12" spans="1:12">
      <c r="A12" s="2">
        <v>9</v>
      </c>
      <c r="B12" s="2" t="s">
        <v>9</v>
      </c>
      <c r="C12" s="2" t="s">
        <v>41</v>
      </c>
      <c r="D12" s="2" t="s">
        <v>10</v>
      </c>
      <c r="E12" s="3" t="s">
        <v>79</v>
      </c>
      <c r="F12" s="2" t="s">
        <v>64</v>
      </c>
      <c r="G12" s="2">
        <v>12</v>
      </c>
      <c r="H12" s="9">
        <v>50</v>
      </c>
      <c r="I12" s="9">
        <f t="shared" si="0"/>
        <v>24</v>
      </c>
      <c r="J12" s="9">
        <f t="shared" si="1"/>
        <v>144</v>
      </c>
      <c r="K12" s="9">
        <v>50</v>
      </c>
      <c r="L12" s="9">
        <f t="shared" si="2"/>
        <v>818</v>
      </c>
    </row>
    <row r="13" spans="1:12">
      <c r="A13" s="2">
        <v>10</v>
      </c>
      <c r="B13" s="2" t="s">
        <v>9</v>
      </c>
      <c r="C13" s="2" t="s">
        <v>43</v>
      </c>
      <c r="D13" s="2" t="s">
        <v>13</v>
      </c>
      <c r="E13" s="3" t="s">
        <v>79</v>
      </c>
      <c r="F13" s="2" t="s">
        <v>66</v>
      </c>
      <c r="G13" s="2">
        <v>5</v>
      </c>
      <c r="H13" s="9">
        <f>VLOOKUP(F13,[1]Consignment!$F$4:$H$20,3,FALSE)</f>
        <v>50</v>
      </c>
      <c r="I13" s="9">
        <f t="shared" si="0"/>
        <v>10</v>
      </c>
      <c r="J13" s="9">
        <f t="shared" si="1"/>
        <v>60</v>
      </c>
      <c r="K13" s="9">
        <v>50</v>
      </c>
      <c r="L13" s="9">
        <f t="shared" si="2"/>
        <v>370</v>
      </c>
    </row>
    <row r="14" spans="1:12">
      <c r="A14" s="2">
        <v>11</v>
      </c>
      <c r="B14" s="2" t="s">
        <v>14</v>
      </c>
      <c r="C14" s="2" t="s">
        <v>44</v>
      </c>
      <c r="D14" s="2" t="s">
        <v>15</v>
      </c>
      <c r="E14" s="3" t="s">
        <v>79</v>
      </c>
      <c r="F14" s="2" t="s">
        <v>67</v>
      </c>
      <c r="G14" s="2">
        <v>8</v>
      </c>
      <c r="H14" s="9">
        <v>60</v>
      </c>
      <c r="I14" s="9">
        <f t="shared" si="0"/>
        <v>16</v>
      </c>
      <c r="J14" s="9">
        <f t="shared" si="1"/>
        <v>96</v>
      </c>
      <c r="K14" s="9">
        <v>50</v>
      </c>
      <c r="L14" s="9">
        <f t="shared" si="2"/>
        <v>642</v>
      </c>
    </row>
    <row r="15" spans="1:12">
      <c r="A15" s="2">
        <v>12</v>
      </c>
      <c r="B15" s="2" t="s">
        <v>14</v>
      </c>
      <c r="C15" s="2" t="s">
        <v>45</v>
      </c>
      <c r="D15" s="2" t="s">
        <v>16</v>
      </c>
      <c r="E15" s="3" t="s">
        <v>79</v>
      </c>
      <c r="F15" s="2" t="s">
        <v>64</v>
      </c>
      <c r="G15" s="2">
        <v>8</v>
      </c>
      <c r="H15" s="9">
        <v>50</v>
      </c>
      <c r="I15" s="9">
        <f t="shared" si="0"/>
        <v>16</v>
      </c>
      <c r="J15" s="9">
        <f t="shared" si="1"/>
        <v>96</v>
      </c>
      <c r="K15" s="9">
        <v>50</v>
      </c>
      <c r="L15" s="9">
        <f t="shared" si="2"/>
        <v>562</v>
      </c>
    </row>
    <row r="16" spans="1:12">
      <c r="A16" s="2">
        <v>13</v>
      </c>
      <c r="B16" s="2" t="s">
        <v>17</v>
      </c>
      <c r="C16" s="2" t="s">
        <v>46</v>
      </c>
      <c r="D16" s="2" t="s">
        <v>18</v>
      </c>
      <c r="E16" s="3" t="s">
        <v>79</v>
      </c>
      <c r="F16" s="2" t="s">
        <v>68</v>
      </c>
      <c r="G16" s="2">
        <v>10</v>
      </c>
      <c r="H16" s="9">
        <v>60</v>
      </c>
      <c r="I16" s="9">
        <f t="shared" si="0"/>
        <v>20</v>
      </c>
      <c r="J16" s="9">
        <f t="shared" si="1"/>
        <v>120</v>
      </c>
      <c r="K16" s="9">
        <v>50</v>
      </c>
      <c r="L16" s="9">
        <f t="shared" si="2"/>
        <v>790</v>
      </c>
    </row>
    <row r="17" spans="1:12">
      <c r="A17" s="2">
        <v>14</v>
      </c>
      <c r="B17" s="2" t="s">
        <v>17</v>
      </c>
      <c r="C17" s="2" t="s">
        <v>47</v>
      </c>
      <c r="D17" s="2" t="s">
        <v>19</v>
      </c>
      <c r="E17" s="3" t="s">
        <v>79</v>
      </c>
      <c r="F17" s="2" t="s">
        <v>69</v>
      </c>
      <c r="G17" s="2">
        <v>11</v>
      </c>
      <c r="H17" s="9">
        <f>VLOOKUP(F17,[1]Consignment!$F$4:$H$20,3,FALSE)</f>
        <v>50</v>
      </c>
      <c r="I17" s="9">
        <f t="shared" si="0"/>
        <v>22</v>
      </c>
      <c r="J17" s="9">
        <f t="shared" si="1"/>
        <v>132</v>
      </c>
      <c r="K17" s="9">
        <v>50</v>
      </c>
      <c r="L17" s="9">
        <f t="shared" si="2"/>
        <v>754</v>
      </c>
    </row>
    <row r="18" spans="1:12">
      <c r="A18" s="2">
        <v>15</v>
      </c>
      <c r="B18" s="2" t="s">
        <v>20</v>
      </c>
      <c r="C18" s="2" t="s">
        <v>48</v>
      </c>
      <c r="D18" s="2" t="s">
        <v>21</v>
      </c>
      <c r="E18" s="3" t="s">
        <v>79</v>
      </c>
      <c r="F18" s="2" t="s">
        <v>70</v>
      </c>
      <c r="G18" s="2">
        <v>6</v>
      </c>
      <c r="H18" s="9">
        <v>50</v>
      </c>
      <c r="I18" s="9">
        <f t="shared" si="0"/>
        <v>12</v>
      </c>
      <c r="J18" s="9">
        <f t="shared" si="1"/>
        <v>72</v>
      </c>
      <c r="K18" s="9">
        <v>50</v>
      </c>
      <c r="L18" s="9">
        <f t="shared" si="2"/>
        <v>434</v>
      </c>
    </row>
    <row r="19" spans="1:12">
      <c r="A19" s="2">
        <v>16</v>
      </c>
      <c r="B19" s="2" t="s">
        <v>20</v>
      </c>
      <c r="C19" s="2" t="s">
        <v>49</v>
      </c>
      <c r="D19" s="2" t="s">
        <v>22</v>
      </c>
      <c r="E19" s="3" t="s">
        <v>79</v>
      </c>
      <c r="F19" s="2" t="s">
        <v>71</v>
      </c>
      <c r="G19" s="2">
        <v>10</v>
      </c>
      <c r="H19" s="9">
        <v>50</v>
      </c>
      <c r="I19" s="9">
        <f t="shared" si="0"/>
        <v>20</v>
      </c>
      <c r="J19" s="9">
        <f t="shared" si="1"/>
        <v>120</v>
      </c>
      <c r="K19" s="9">
        <v>50</v>
      </c>
      <c r="L19" s="9">
        <f t="shared" si="2"/>
        <v>690</v>
      </c>
    </row>
    <row r="20" spans="1:12">
      <c r="A20" s="2">
        <v>17</v>
      </c>
      <c r="B20" s="2" t="s">
        <v>20</v>
      </c>
      <c r="C20" s="2" t="s">
        <v>50</v>
      </c>
      <c r="D20" s="2" t="s">
        <v>23</v>
      </c>
      <c r="E20" s="3" t="s">
        <v>79</v>
      </c>
      <c r="F20" s="2" t="s">
        <v>72</v>
      </c>
      <c r="G20" s="2">
        <v>16</v>
      </c>
      <c r="H20" s="9">
        <v>60</v>
      </c>
      <c r="I20" s="9">
        <f t="shared" si="0"/>
        <v>32</v>
      </c>
      <c r="J20" s="9">
        <f t="shared" si="1"/>
        <v>192</v>
      </c>
      <c r="K20" s="9">
        <v>50</v>
      </c>
      <c r="L20" s="9">
        <f t="shared" si="2"/>
        <v>1234</v>
      </c>
    </row>
    <row r="21" spans="1:12">
      <c r="A21" s="2">
        <v>18</v>
      </c>
      <c r="B21" s="2" t="s">
        <v>20</v>
      </c>
      <c r="C21" s="2" t="s">
        <v>51</v>
      </c>
      <c r="D21" s="2" t="s">
        <v>24</v>
      </c>
      <c r="E21" s="3" t="s">
        <v>79</v>
      </c>
      <c r="F21" s="2" t="s">
        <v>73</v>
      </c>
      <c r="G21" s="2">
        <v>8</v>
      </c>
      <c r="H21" s="9">
        <f>VLOOKUP(F21,[2]Consignment!$F$4:$H$20,3,FALSE)</f>
        <v>50</v>
      </c>
      <c r="I21" s="9">
        <f t="shared" si="0"/>
        <v>16</v>
      </c>
      <c r="J21" s="9">
        <f t="shared" si="1"/>
        <v>96</v>
      </c>
      <c r="K21" s="9">
        <v>50</v>
      </c>
      <c r="L21" s="9">
        <f t="shared" si="2"/>
        <v>562</v>
      </c>
    </row>
    <row r="22" spans="1:12">
      <c r="A22" s="2">
        <v>19</v>
      </c>
      <c r="B22" s="2" t="s">
        <v>25</v>
      </c>
      <c r="C22" s="2" t="s">
        <v>52</v>
      </c>
      <c r="D22" s="2" t="s">
        <v>26</v>
      </c>
      <c r="E22" s="3" t="s">
        <v>79</v>
      </c>
      <c r="F22" s="2" t="s">
        <v>74</v>
      </c>
      <c r="G22" s="2">
        <v>25</v>
      </c>
      <c r="H22" s="9">
        <v>50</v>
      </c>
      <c r="I22" s="9">
        <f t="shared" si="0"/>
        <v>50</v>
      </c>
      <c r="J22" s="9">
        <f t="shared" si="1"/>
        <v>300</v>
      </c>
      <c r="K22" s="9">
        <v>50</v>
      </c>
      <c r="L22" s="9">
        <f t="shared" si="2"/>
        <v>1650</v>
      </c>
    </row>
    <row r="23" spans="1:12">
      <c r="A23" s="2">
        <v>20</v>
      </c>
      <c r="B23" s="2" t="s">
        <v>25</v>
      </c>
      <c r="C23" s="2" t="s">
        <v>53</v>
      </c>
      <c r="D23" s="2" t="s">
        <v>28</v>
      </c>
      <c r="E23" s="3" t="s">
        <v>79</v>
      </c>
      <c r="F23" s="2" t="s">
        <v>74</v>
      </c>
      <c r="G23" s="2">
        <v>6</v>
      </c>
      <c r="H23" s="9">
        <v>50</v>
      </c>
      <c r="I23" s="9">
        <f t="shared" si="0"/>
        <v>12</v>
      </c>
      <c r="J23" s="9">
        <f t="shared" si="1"/>
        <v>72</v>
      </c>
      <c r="K23" s="9">
        <v>50</v>
      </c>
      <c r="L23" s="9">
        <f t="shared" si="2"/>
        <v>434</v>
      </c>
    </row>
    <row r="24" spans="1:12">
      <c r="A24" s="2">
        <v>21</v>
      </c>
      <c r="B24" s="2" t="s">
        <v>25</v>
      </c>
      <c r="C24" s="2" t="s">
        <v>54</v>
      </c>
      <c r="D24" s="2" t="s">
        <v>29</v>
      </c>
      <c r="E24" s="3" t="s">
        <v>79</v>
      </c>
      <c r="F24" s="2" t="s">
        <v>75</v>
      </c>
      <c r="G24" s="2">
        <v>13</v>
      </c>
      <c r="H24" s="9">
        <v>50</v>
      </c>
      <c r="I24" s="9">
        <f t="shared" si="0"/>
        <v>26</v>
      </c>
      <c r="J24" s="9">
        <f t="shared" si="1"/>
        <v>156</v>
      </c>
      <c r="K24" s="9">
        <v>50</v>
      </c>
      <c r="L24" s="9">
        <f t="shared" si="2"/>
        <v>882</v>
      </c>
    </row>
    <row r="25" spans="1:12">
      <c r="A25" s="2">
        <v>22</v>
      </c>
      <c r="B25" s="2" t="s">
        <v>25</v>
      </c>
      <c r="C25" s="2" t="s">
        <v>59</v>
      </c>
      <c r="D25" s="2" t="s">
        <v>35</v>
      </c>
      <c r="E25" s="3" t="s">
        <v>79</v>
      </c>
      <c r="F25" s="2" t="s">
        <v>66</v>
      </c>
      <c r="G25" s="2">
        <v>6</v>
      </c>
      <c r="H25" s="9">
        <f>VLOOKUP(F25,[1]Consignment!$F$4:$H$20,3,FALSE)</f>
        <v>50</v>
      </c>
      <c r="I25" s="9">
        <f t="shared" si="0"/>
        <v>12</v>
      </c>
      <c r="J25" s="9">
        <f t="shared" si="1"/>
        <v>72</v>
      </c>
      <c r="K25" s="9">
        <v>50</v>
      </c>
      <c r="L25" s="9">
        <f t="shared" si="2"/>
        <v>434</v>
      </c>
    </row>
    <row r="26" spans="1:12">
      <c r="A26" s="2">
        <v>23</v>
      </c>
      <c r="B26" s="2" t="s">
        <v>27</v>
      </c>
      <c r="C26" s="2" t="s">
        <v>55</v>
      </c>
      <c r="D26" s="2" t="s">
        <v>30</v>
      </c>
      <c r="E26" s="3" t="s">
        <v>79</v>
      </c>
      <c r="F26" s="2" t="s">
        <v>76</v>
      </c>
      <c r="G26" s="2">
        <v>5</v>
      </c>
      <c r="H26" s="9">
        <v>60</v>
      </c>
      <c r="I26" s="9">
        <f t="shared" si="0"/>
        <v>10</v>
      </c>
      <c r="J26" s="9">
        <f t="shared" si="1"/>
        <v>60</v>
      </c>
      <c r="K26" s="9">
        <v>50</v>
      </c>
      <c r="L26" s="9">
        <f t="shared" si="2"/>
        <v>420</v>
      </c>
    </row>
    <row r="27" spans="1:12">
      <c r="A27" s="2">
        <v>24</v>
      </c>
      <c r="B27" s="2" t="s">
        <v>27</v>
      </c>
      <c r="C27" s="2" t="s">
        <v>56</v>
      </c>
      <c r="D27" s="2" t="s">
        <v>31</v>
      </c>
      <c r="E27" s="3" t="s">
        <v>79</v>
      </c>
      <c r="F27" s="2" t="s">
        <v>77</v>
      </c>
      <c r="G27" s="2">
        <v>11</v>
      </c>
      <c r="H27" s="9">
        <f>VLOOKUP(F27,[2]Consignment!$F$4:$H$20,3,FALSE)</f>
        <v>50</v>
      </c>
      <c r="I27" s="9">
        <f t="shared" si="0"/>
        <v>22</v>
      </c>
      <c r="J27" s="9">
        <f t="shared" si="1"/>
        <v>132</v>
      </c>
      <c r="K27" s="9">
        <v>50</v>
      </c>
      <c r="L27" s="9">
        <f t="shared" si="2"/>
        <v>754</v>
      </c>
    </row>
    <row r="28" spans="1:12">
      <c r="A28" s="2">
        <v>25</v>
      </c>
      <c r="B28" s="2" t="s">
        <v>32</v>
      </c>
      <c r="C28" s="2" t="s">
        <v>57</v>
      </c>
      <c r="D28" s="2" t="s">
        <v>33</v>
      </c>
      <c r="E28" s="3" t="s">
        <v>79</v>
      </c>
      <c r="F28" s="2" t="s">
        <v>78</v>
      </c>
      <c r="G28" s="2">
        <v>14</v>
      </c>
      <c r="H28" s="9">
        <f>VLOOKUP(F28,[1]Consignment!$F$4:$H$20,3,FALSE)</f>
        <v>70</v>
      </c>
      <c r="I28" s="9">
        <f t="shared" si="0"/>
        <v>28</v>
      </c>
      <c r="J28" s="9">
        <f t="shared" si="1"/>
        <v>168</v>
      </c>
      <c r="K28" s="9">
        <v>50</v>
      </c>
      <c r="L28" s="9">
        <f t="shared" si="2"/>
        <v>1226</v>
      </c>
    </row>
    <row r="29" spans="1:12">
      <c r="A29" s="2">
        <v>26</v>
      </c>
      <c r="B29" s="2" t="s">
        <v>32</v>
      </c>
      <c r="C29" s="2" t="s">
        <v>58</v>
      </c>
      <c r="D29" s="2" t="s">
        <v>34</v>
      </c>
      <c r="E29" s="3" t="s">
        <v>79</v>
      </c>
      <c r="F29" s="2" t="s">
        <v>76</v>
      </c>
      <c r="G29" s="2">
        <v>12</v>
      </c>
      <c r="H29" s="9">
        <v>60</v>
      </c>
      <c r="I29" s="9">
        <f t="shared" si="0"/>
        <v>24</v>
      </c>
      <c r="J29" s="9">
        <f t="shared" si="1"/>
        <v>144</v>
      </c>
      <c r="K29" s="9">
        <v>50</v>
      </c>
      <c r="L29" s="9">
        <f t="shared" si="2"/>
        <v>938</v>
      </c>
    </row>
    <row r="30" spans="1:12" s="7" customFormat="1">
      <c r="A30" s="10" t="s">
        <v>95</v>
      </c>
      <c r="B30" s="11"/>
      <c r="C30" s="11"/>
      <c r="D30" s="11"/>
      <c r="E30" s="11"/>
      <c r="F30" s="11"/>
      <c r="G30" s="11"/>
      <c r="H30" s="12"/>
      <c r="I30" s="12"/>
      <c r="J30" s="12"/>
      <c r="K30" s="13"/>
      <c r="L30" s="6">
        <f>SUM(L4:L29)</f>
        <v>17002</v>
      </c>
    </row>
    <row r="31" spans="1:12" s="7" customFormat="1" ht="30" customHeight="1">
      <c r="A31" s="14" t="s">
        <v>96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</row>
    <row r="32" spans="1:12" s="7" customFormat="1" ht="30" customHeight="1">
      <c r="A32" s="14" t="s">
        <v>94</v>
      </c>
      <c r="B32" s="14"/>
      <c r="C32" s="14"/>
      <c r="D32" s="14"/>
      <c r="E32" s="14"/>
      <c r="F32" s="14"/>
      <c r="G32" s="14"/>
      <c r="H32" s="15"/>
      <c r="I32" s="15"/>
      <c r="J32" s="15"/>
      <c r="K32" s="15"/>
      <c r="L32" s="15"/>
    </row>
    <row r="33" spans="7:7">
      <c r="G33" s="8">
        <f>SUM(G4:G29)</f>
        <v>228</v>
      </c>
    </row>
  </sheetData>
  <sortState ref="B2:G27">
    <sortCondition ref="B2"/>
  </sortState>
  <mergeCells count="7">
    <mergeCell ref="A30:K30"/>
    <mergeCell ref="A31:L31"/>
    <mergeCell ref="A32:L32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2025-12-08T09:55:16Z</cp:lastPrinted>
  <dcterms:created xsi:type="dcterms:W3CDTF">2025-12-07T07:10:30Z</dcterms:created>
  <dcterms:modified xsi:type="dcterms:W3CDTF">2025-12-08T09:55:20Z</dcterms:modified>
</cp:coreProperties>
</file>