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Consignment!$L$4:$L$45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46" i="1"/>
  <c r="G47"/>
  <c r="K18"/>
  <c r="K22"/>
  <c r="K37"/>
  <c r="K43"/>
  <c r="K4"/>
  <c r="I39"/>
  <c r="I35"/>
  <c r="I30"/>
  <c r="I28"/>
  <c r="I5"/>
  <c r="I43"/>
  <c r="I44"/>
  <c r="K44" s="1"/>
  <c r="I45"/>
  <c r="K4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I19"/>
  <c r="K19" s="1"/>
  <c r="I20"/>
  <c r="K20" s="1"/>
  <c r="I21"/>
  <c r="K21" s="1"/>
  <c r="I22"/>
  <c r="I23"/>
  <c r="K23" s="1"/>
  <c r="I24"/>
  <c r="K24" s="1"/>
  <c r="I25"/>
  <c r="K25" s="1"/>
  <c r="I26"/>
  <c r="K26" s="1"/>
  <c r="I27"/>
  <c r="K27" s="1"/>
  <c r="I29"/>
  <c r="K29" s="1"/>
  <c r="I31"/>
  <c r="K31" s="1"/>
  <c r="I32"/>
  <c r="K32" s="1"/>
  <c r="I33"/>
  <c r="K33" s="1"/>
  <c r="I34"/>
  <c r="K34" s="1"/>
  <c r="I36"/>
  <c r="K36" s="1"/>
  <c r="I37"/>
  <c r="I38"/>
  <c r="K38" s="1"/>
  <c r="I40"/>
  <c r="K40" s="1"/>
  <c r="I41"/>
  <c r="K41" s="1"/>
  <c r="I42"/>
  <c r="K42" s="1"/>
  <c r="I4"/>
  <c r="H39"/>
  <c r="K39" s="1"/>
  <c r="H35"/>
  <c r="K35" s="1"/>
  <c r="H30"/>
  <c r="K30" s="1"/>
  <c r="H28"/>
  <c r="K28" s="1"/>
  <c r="H5"/>
  <c r="K5" s="1"/>
</calcChain>
</file>

<file path=xl/sharedStrings.xml><?xml version="1.0" encoding="utf-8"?>
<sst xmlns="http://schemas.openxmlformats.org/spreadsheetml/2006/main" count="234" uniqueCount="148">
  <si>
    <t>01/8/2025</t>
  </si>
  <si>
    <t>2368</t>
  </si>
  <si>
    <t>02/8/2025</t>
  </si>
  <si>
    <t>2381</t>
  </si>
  <si>
    <t>BATTERY</t>
  </si>
  <si>
    <t>2360</t>
  </si>
  <si>
    <t>05/8/2025</t>
  </si>
  <si>
    <t>2361</t>
  </si>
  <si>
    <t>06/8/2025</t>
  </si>
  <si>
    <t>2472</t>
  </si>
  <si>
    <t>07/8/2025</t>
  </si>
  <si>
    <t>08/8/2025</t>
  </si>
  <si>
    <t>2458</t>
  </si>
  <si>
    <t>11/8/2025</t>
  </si>
  <si>
    <t>2511</t>
  </si>
  <si>
    <t>13/8/2025</t>
  </si>
  <si>
    <t>14/8/2025</t>
  </si>
  <si>
    <t>2561</t>
  </si>
  <si>
    <t>16/8/2025</t>
  </si>
  <si>
    <t>2585</t>
  </si>
  <si>
    <t>2577</t>
  </si>
  <si>
    <t>18/8/2025</t>
  </si>
  <si>
    <t>2608</t>
  </si>
  <si>
    <t>2610</t>
  </si>
  <si>
    <t>2607</t>
  </si>
  <si>
    <t>19/8/2025</t>
  </si>
  <si>
    <t>628</t>
  </si>
  <si>
    <t>2599</t>
  </si>
  <si>
    <t>20/8/2025</t>
  </si>
  <si>
    <t>2646</t>
  </si>
  <si>
    <t>2633</t>
  </si>
  <si>
    <t>21/8/2025</t>
  </si>
  <si>
    <t>2668</t>
  </si>
  <si>
    <t>2420</t>
  </si>
  <si>
    <t>22/8/2025</t>
  </si>
  <si>
    <t>2692</t>
  </si>
  <si>
    <t>2691</t>
  </si>
  <si>
    <t>2687</t>
  </si>
  <si>
    <t>2649</t>
  </si>
  <si>
    <t xml:space="preserve"> JA/12</t>
  </si>
  <si>
    <t>0</t>
  </si>
  <si>
    <t>2467</t>
  </si>
  <si>
    <t>2527</t>
  </si>
  <si>
    <t>2523</t>
  </si>
  <si>
    <t>2524</t>
  </si>
  <si>
    <t>2525</t>
  </si>
  <si>
    <t>2522</t>
  </si>
  <si>
    <t>2526</t>
  </si>
  <si>
    <t>2529</t>
  </si>
  <si>
    <t>2530</t>
  </si>
  <si>
    <t>2521</t>
  </si>
  <si>
    <t>2662</t>
  </si>
  <si>
    <t>2670</t>
  </si>
  <si>
    <t>25/8/2025</t>
  </si>
  <si>
    <t>2719</t>
  </si>
  <si>
    <t>2431</t>
  </si>
  <si>
    <t>2560</t>
  </si>
  <si>
    <t>2582</t>
  </si>
  <si>
    <t>2716</t>
  </si>
  <si>
    <t>2714</t>
  </si>
  <si>
    <t>SL</t>
  </si>
  <si>
    <t>DATE</t>
  </si>
  <si>
    <t>LR NO</t>
  </si>
  <si>
    <t>INV NO</t>
  </si>
  <si>
    <t>FROM</t>
  </si>
  <si>
    <t>CASE</t>
  </si>
  <si>
    <t>DO/06600</t>
  </si>
  <si>
    <t>DO/06661</t>
  </si>
  <si>
    <t>DO/06676</t>
  </si>
  <si>
    <t>DO/06835</t>
  </si>
  <si>
    <t>DO/06993</t>
  </si>
  <si>
    <t>DO/07017</t>
  </si>
  <si>
    <t>DO/07249</t>
  </si>
  <si>
    <t>DO/07306</t>
  </si>
  <si>
    <t>DO/07411</t>
  </si>
  <si>
    <t>DO/07504</t>
  </si>
  <si>
    <t>DO/07511</t>
  </si>
  <si>
    <t>DO/07547</t>
  </si>
  <si>
    <t>DO/07554</t>
  </si>
  <si>
    <t>DO/07555</t>
  </si>
  <si>
    <t>DO/07623</t>
  </si>
  <si>
    <t>DO/07655</t>
  </si>
  <si>
    <t>DO/07663</t>
  </si>
  <si>
    <t>DO/07666</t>
  </si>
  <si>
    <t>DO/07696</t>
  </si>
  <si>
    <t>DO/07773</t>
  </si>
  <si>
    <t>DO/07788</t>
  </si>
  <si>
    <t>DO/07828</t>
  </si>
  <si>
    <t>DO/07852</t>
  </si>
  <si>
    <t>JA/08679</t>
  </si>
  <si>
    <t>JA/08881</t>
  </si>
  <si>
    <t>JA/08899</t>
  </si>
  <si>
    <t>JA/08901</t>
  </si>
  <si>
    <t>JA/08904</t>
  </si>
  <si>
    <t>JA/09012</t>
  </si>
  <si>
    <t>JA/09013</t>
  </si>
  <si>
    <t>JA/09123</t>
  </si>
  <si>
    <t>JA/09124</t>
  </si>
  <si>
    <t>JA/09125</t>
  </si>
  <si>
    <t>JA/09391</t>
  </si>
  <si>
    <t>JA/09405</t>
  </si>
  <si>
    <t>JA/09599</t>
  </si>
  <si>
    <t>MA/04737</t>
  </si>
  <si>
    <t>MA/04974</t>
  </si>
  <si>
    <t>MA/05043</t>
  </si>
  <si>
    <t>MA/05402</t>
  </si>
  <si>
    <t>MA/05413</t>
  </si>
  <si>
    <t>PURI</t>
  </si>
  <si>
    <t>KENDRAPARA</t>
  </si>
  <si>
    <t>NARSINGHPUR</t>
  </si>
  <si>
    <t>KUNDAI HATA</t>
  </si>
  <si>
    <t>JAJPUR ROAD</t>
  </si>
  <si>
    <t>NAKHARA</t>
  </si>
  <si>
    <t>NIMAPARA</t>
  </si>
  <si>
    <t>JAJPUR TOWN</t>
  </si>
  <si>
    <t>DHENKANAL</t>
  </si>
  <si>
    <t>KAKATPUR</t>
  </si>
  <si>
    <t>JAGATSINGHPUR</t>
  </si>
  <si>
    <t>PIPILI</t>
  </si>
  <si>
    <t>SAKHIGOPAL</t>
  </si>
  <si>
    <t>JARKA</t>
  </si>
  <si>
    <t>ATHAGARH</t>
  </si>
  <si>
    <t>KURANGA SASAN</t>
  </si>
  <si>
    <t>CHANDPUR</t>
  </si>
  <si>
    <t>BHUBAN</t>
  </si>
  <si>
    <t>GHATIPIRI</t>
  </si>
  <si>
    <t>KANPUR</t>
  </si>
  <si>
    <t>SIMINAI</t>
  </si>
  <si>
    <t>RAYAGADA</t>
  </si>
  <si>
    <t>KANKADAJODI</t>
  </si>
  <si>
    <t>ANGUL</t>
  </si>
  <si>
    <t>JALESWAR</t>
  </si>
  <si>
    <t>BARIPADA</t>
  </si>
  <si>
    <t>BERHAMPUR</t>
  </si>
  <si>
    <t>CTC</t>
  </si>
  <si>
    <t>RATE</t>
  </si>
  <si>
    <t>DD.CH.</t>
  </si>
  <si>
    <t>LR CH.</t>
  </si>
  <si>
    <t>AMT.</t>
  </si>
  <si>
    <t>PRODUCT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</si>
  <si>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</si>
  <si>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</si>
  <si>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DESTINATION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</si>
  <si>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</si>
  <si>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</si>
  <si>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</si>
  <si>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(RUPEES SIXTEEN THOUSAND NINETEEN ONLY)</t>
  </si>
  <si>
    <t>Bill Date: 31/08/2025
Bill NO : 14893
Total Amount: 16019.00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</si>
</sst>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/>
    <xf numFmtId="0" fontId="1" fillId="0" borderId="3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workbookViewId="0">
      <selection activeCell="R9" sqref="R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425781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69" customHeight="1">
      <c r="A1" s="23"/>
      <c r="B1" s="24"/>
      <c r="C1" s="24"/>
      <c r="D1" s="24"/>
      <c r="E1" s="24"/>
      <c r="F1" s="24"/>
      <c r="G1" s="24"/>
      <c r="H1" s="25"/>
      <c r="I1" s="26" t="s">
        <v>140</v>
      </c>
      <c r="J1" s="26"/>
      <c r="K1" s="26"/>
      <c r="L1" s="26"/>
    </row>
    <row r="2" spans="1:15" s="1" customFormat="1" ht="87" customHeight="1">
      <c r="A2" s="23" t="s">
        <v>141</v>
      </c>
      <c r="B2" s="24"/>
      <c r="C2" s="24"/>
      <c r="D2" s="24"/>
      <c r="E2" s="24"/>
      <c r="F2" s="24"/>
      <c r="G2" s="24"/>
      <c r="H2" s="25"/>
      <c r="I2" s="29" t="s">
        <v>147</v>
      </c>
      <c r="J2" s="26"/>
      <c r="K2" s="26"/>
      <c r="L2" s="26"/>
      <c r="M2" s="7"/>
      <c r="O2" s="7"/>
    </row>
    <row r="3" spans="1:15" s="8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142</v>
      </c>
      <c r="G3" s="3" t="s">
        <v>65</v>
      </c>
      <c r="H3" s="5" t="s">
        <v>135</v>
      </c>
      <c r="I3" s="5" t="s">
        <v>136</v>
      </c>
      <c r="J3" s="5" t="s">
        <v>137</v>
      </c>
      <c r="K3" s="5" t="s">
        <v>138</v>
      </c>
      <c r="L3" s="3" t="s">
        <v>139</v>
      </c>
    </row>
    <row r="4" spans="1:15">
      <c r="A4" s="2">
        <v>1</v>
      </c>
      <c r="B4" s="2" t="s">
        <v>0</v>
      </c>
      <c r="C4" s="2" t="s">
        <v>66</v>
      </c>
      <c r="D4" s="2" t="s">
        <v>1</v>
      </c>
      <c r="E4" s="4" t="s">
        <v>134</v>
      </c>
      <c r="F4" s="2" t="s">
        <v>107</v>
      </c>
      <c r="G4" s="2">
        <v>12</v>
      </c>
      <c r="H4" s="6">
        <v>68</v>
      </c>
      <c r="I4" s="6">
        <f>G4*6</f>
        <v>72</v>
      </c>
      <c r="J4" s="6">
        <v>20</v>
      </c>
      <c r="K4" s="6">
        <f>G4*H4+I4+J4</f>
        <v>908</v>
      </c>
      <c r="L4" s="2"/>
    </row>
    <row r="5" spans="1:15">
      <c r="A5" s="2">
        <v>2</v>
      </c>
      <c r="B5" s="2" t="s">
        <v>2</v>
      </c>
      <c r="C5" s="2" t="s">
        <v>67</v>
      </c>
      <c r="D5" s="2" t="s">
        <v>3</v>
      </c>
      <c r="E5" s="4" t="s">
        <v>134</v>
      </c>
      <c r="F5" s="2" t="s">
        <v>108</v>
      </c>
      <c r="G5" s="2">
        <v>6</v>
      </c>
      <c r="H5" s="6">
        <f>VLOOKUP(F5,'[1]ORISSA SALES NETWORK'!$C$4:$G$205,5,FALSE)</f>
        <v>116</v>
      </c>
      <c r="I5" s="6">
        <f>G5*10</f>
        <v>60</v>
      </c>
      <c r="J5" s="6">
        <v>20</v>
      </c>
      <c r="K5" s="6">
        <f t="shared" ref="K5:K45" si="0">G5*H5+I5+J5</f>
        <v>776</v>
      </c>
      <c r="L5" s="2" t="s">
        <v>4</v>
      </c>
    </row>
    <row r="6" spans="1:15">
      <c r="A6" s="2">
        <v>3</v>
      </c>
      <c r="B6" s="2" t="s">
        <v>2</v>
      </c>
      <c r="C6" s="2" t="s">
        <v>68</v>
      </c>
      <c r="D6" s="2" t="s">
        <v>5</v>
      </c>
      <c r="E6" s="4" t="s">
        <v>134</v>
      </c>
      <c r="F6" s="2" t="s">
        <v>109</v>
      </c>
      <c r="G6" s="2">
        <v>10</v>
      </c>
      <c r="H6" s="6">
        <v>85</v>
      </c>
      <c r="I6" s="6">
        <f t="shared" ref="I6:I45" si="1">G6*6</f>
        <v>60</v>
      </c>
      <c r="J6" s="6">
        <v>20</v>
      </c>
      <c r="K6" s="6">
        <f t="shared" si="0"/>
        <v>930</v>
      </c>
      <c r="L6" s="2"/>
    </row>
    <row r="7" spans="1:15">
      <c r="A7" s="2">
        <v>4</v>
      </c>
      <c r="B7" s="2" t="s">
        <v>6</v>
      </c>
      <c r="C7" s="2" t="s">
        <v>69</v>
      </c>
      <c r="D7" s="2" t="s">
        <v>7</v>
      </c>
      <c r="E7" s="4" t="s">
        <v>134</v>
      </c>
      <c r="F7" s="2" t="s">
        <v>110</v>
      </c>
      <c r="G7" s="2">
        <v>7</v>
      </c>
      <c r="H7" s="6">
        <v>89</v>
      </c>
      <c r="I7" s="6">
        <f t="shared" si="1"/>
        <v>42</v>
      </c>
      <c r="J7" s="6">
        <v>20</v>
      </c>
      <c r="K7" s="6">
        <f t="shared" si="0"/>
        <v>685</v>
      </c>
      <c r="L7" s="2"/>
    </row>
    <row r="8" spans="1:15">
      <c r="A8" s="2">
        <v>5</v>
      </c>
      <c r="B8" s="2" t="s">
        <v>8</v>
      </c>
      <c r="C8" s="2" t="s">
        <v>70</v>
      </c>
      <c r="D8" s="2" t="s">
        <v>9</v>
      </c>
      <c r="E8" s="4" t="s">
        <v>134</v>
      </c>
      <c r="F8" s="2" t="s">
        <v>108</v>
      </c>
      <c r="G8" s="2">
        <v>2</v>
      </c>
      <c r="H8" s="6">
        <v>68</v>
      </c>
      <c r="I8" s="6">
        <f t="shared" si="1"/>
        <v>12</v>
      </c>
      <c r="J8" s="6">
        <v>20</v>
      </c>
      <c r="K8" s="6">
        <f t="shared" si="0"/>
        <v>168</v>
      </c>
      <c r="L8" s="2"/>
    </row>
    <row r="9" spans="1:15">
      <c r="A9" s="2">
        <v>6</v>
      </c>
      <c r="B9" s="2" t="s">
        <v>8</v>
      </c>
      <c r="C9" s="2" t="s">
        <v>102</v>
      </c>
      <c r="D9" s="2" t="s">
        <v>55</v>
      </c>
      <c r="E9" s="4" t="s">
        <v>134</v>
      </c>
      <c r="F9" s="2" t="s">
        <v>130</v>
      </c>
      <c r="G9" s="2">
        <v>1</v>
      </c>
      <c r="H9" s="6">
        <v>68</v>
      </c>
      <c r="I9" s="6">
        <f t="shared" si="1"/>
        <v>6</v>
      </c>
      <c r="J9" s="6">
        <v>20</v>
      </c>
      <c r="K9" s="6">
        <f t="shared" si="0"/>
        <v>94</v>
      </c>
      <c r="L9" s="2"/>
    </row>
    <row r="10" spans="1:15">
      <c r="A10" s="2">
        <v>7</v>
      </c>
      <c r="B10" s="2" t="s">
        <v>10</v>
      </c>
      <c r="C10" s="2" t="s">
        <v>89</v>
      </c>
      <c r="D10" s="2" t="s">
        <v>41</v>
      </c>
      <c r="E10" s="4" t="s">
        <v>134</v>
      </c>
      <c r="F10" s="2" t="s">
        <v>123</v>
      </c>
      <c r="G10" s="2">
        <v>20</v>
      </c>
      <c r="H10" s="6">
        <v>68</v>
      </c>
      <c r="I10" s="6">
        <f t="shared" si="1"/>
        <v>120</v>
      </c>
      <c r="J10" s="6">
        <v>20</v>
      </c>
      <c r="K10" s="6">
        <f t="shared" si="0"/>
        <v>1500</v>
      </c>
      <c r="L10" s="2"/>
    </row>
    <row r="11" spans="1:15">
      <c r="A11" s="2">
        <v>8</v>
      </c>
      <c r="B11" s="2" t="s">
        <v>11</v>
      </c>
      <c r="C11" s="2" t="s">
        <v>71</v>
      </c>
      <c r="D11" s="2" t="s">
        <v>12</v>
      </c>
      <c r="E11" s="4" t="s">
        <v>134</v>
      </c>
      <c r="F11" s="2" t="s">
        <v>111</v>
      </c>
      <c r="G11" s="2">
        <v>9</v>
      </c>
      <c r="H11" s="6">
        <v>68</v>
      </c>
      <c r="I11" s="6">
        <f t="shared" si="1"/>
        <v>54</v>
      </c>
      <c r="J11" s="6">
        <v>20</v>
      </c>
      <c r="K11" s="6">
        <f t="shared" si="0"/>
        <v>686</v>
      </c>
      <c r="L11" s="2"/>
    </row>
    <row r="12" spans="1:15">
      <c r="A12" s="2">
        <v>9</v>
      </c>
      <c r="B12" s="2" t="s">
        <v>13</v>
      </c>
      <c r="C12" s="2" t="s">
        <v>72</v>
      </c>
      <c r="D12" s="2" t="s">
        <v>14</v>
      </c>
      <c r="E12" s="4" t="s">
        <v>134</v>
      </c>
      <c r="F12" s="2" t="s">
        <v>112</v>
      </c>
      <c r="G12" s="2">
        <v>6</v>
      </c>
      <c r="H12" s="6">
        <v>57</v>
      </c>
      <c r="I12" s="6">
        <f t="shared" si="1"/>
        <v>36</v>
      </c>
      <c r="J12" s="6">
        <v>20</v>
      </c>
      <c r="K12" s="6">
        <f t="shared" si="0"/>
        <v>398</v>
      </c>
      <c r="L12" s="2"/>
    </row>
    <row r="13" spans="1:15">
      <c r="A13" s="2">
        <v>10</v>
      </c>
      <c r="B13" s="2" t="s">
        <v>15</v>
      </c>
      <c r="C13" s="2" t="s">
        <v>90</v>
      </c>
      <c r="D13" s="2" t="s">
        <v>42</v>
      </c>
      <c r="E13" s="4" t="s">
        <v>134</v>
      </c>
      <c r="F13" s="2" t="s">
        <v>124</v>
      </c>
      <c r="G13" s="2">
        <v>1</v>
      </c>
      <c r="H13" s="6">
        <v>80</v>
      </c>
      <c r="I13" s="6">
        <f t="shared" si="1"/>
        <v>6</v>
      </c>
      <c r="J13" s="6">
        <v>20</v>
      </c>
      <c r="K13" s="6">
        <f t="shared" si="0"/>
        <v>106</v>
      </c>
      <c r="L13" s="2"/>
    </row>
    <row r="14" spans="1:15">
      <c r="A14" s="2">
        <v>11</v>
      </c>
      <c r="B14" s="2" t="s">
        <v>15</v>
      </c>
      <c r="C14" s="2" t="s">
        <v>91</v>
      </c>
      <c r="D14" s="2" t="s">
        <v>43</v>
      </c>
      <c r="E14" s="4" t="s">
        <v>134</v>
      </c>
      <c r="F14" s="2" t="s">
        <v>121</v>
      </c>
      <c r="G14" s="2">
        <v>2</v>
      </c>
      <c r="H14" s="6">
        <v>70</v>
      </c>
      <c r="I14" s="6">
        <f t="shared" si="1"/>
        <v>12</v>
      </c>
      <c r="J14" s="6">
        <v>20</v>
      </c>
      <c r="K14" s="6">
        <f t="shared" si="0"/>
        <v>172</v>
      </c>
      <c r="L14" s="2"/>
    </row>
    <row r="15" spans="1:15">
      <c r="A15" s="2">
        <v>12</v>
      </c>
      <c r="B15" s="2" t="s">
        <v>15</v>
      </c>
      <c r="C15" s="2" t="s">
        <v>92</v>
      </c>
      <c r="D15" s="2" t="s">
        <v>44</v>
      </c>
      <c r="E15" s="4" t="s">
        <v>134</v>
      </c>
      <c r="F15" s="2" t="s">
        <v>109</v>
      </c>
      <c r="G15" s="2">
        <v>1</v>
      </c>
      <c r="H15" s="6">
        <v>85</v>
      </c>
      <c r="I15" s="6">
        <f t="shared" si="1"/>
        <v>6</v>
      </c>
      <c r="J15" s="6">
        <v>20</v>
      </c>
      <c r="K15" s="6">
        <f t="shared" si="0"/>
        <v>111</v>
      </c>
      <c r="L15" s="2"/>
    </row>
    <row r="16" spans="1:15">
      <c r="A16" s="2">
        <v>13</v>
      </c>
      <c r="B16" s="2" t="s">
        <v>15</v>
      </c>
      <c r="C16" s="2" t="s">
        <v>93</v>
      </c>
      <c r="D16" s="2" t="s">
        <v>45</v>
      </c>
      <c r="E16" s="4" t="s">
        <v>134</v>
      </c>
      <c r="F16" s="2" t="s">
        <v>109</v>
      </c>
      <c r="G16" s="2">
        <v>1</v>
      </c>
      <c r="H16" s="6">
        <v>85</v>
      </c>
      <c r="I16" s="6">
        <f t="shared" si="1"/>
        <v>6</v>
      </c>
      <c r="J16" s="6">
        <v>20</v>
      </c>
      <c r="K16" s="6">
        <f t="shared" si="0"/>
        <v>111</v>
      </c>
      <c r="L16" s="2"/>
    </row>
    <row r="17" spans="1:12">
      <c r="A17" s="2">
        <v>14</v>
      </c>
      <c r="B17" s="2" t="s">
        <v>15</v>
      </c>
      <c r="C17" s="2" t="s">
        <v>94</v>
      </c>
      <c r="D17" s="2" t="s">
        <v>46</v>
      </c>
      <c r="E17" s="4" t="s">
        <v>134</v>
      </c>
      <c r="F17" s="2" t="s">
        <v>125</v>
      </c>
      <c r="G17" s="2">
        <v>4</v>
      </c>
      <c r="H17" s="6">
        <v>85</v>
      </c>
      <c r="I17" s="6">
        <f t="shared" si="1"/>
        <v>24</v>
      </c>
      <c r="J17" s="6">
        <v>20</v>
      </c>
      <c r="K17" s="6">
        <f t="shared" si="0"/>
        <v>384</v>
      </c>
      <c r="L17" s="2"/>
    </row>
    <row r="18" spans="1:12">
      <c r="A18" s="2">
        <v>15</v>
      </c>
      <c r="B18" s="2" t="s">
        <v>15</v>
      </c>
      <c r="C18" s="2" t="s">
        <v>95</v>
      </c>
      <c r="D18" s="2" t="s">
        <v>47</v>
      </c>
      <c r="E18" s="4" t="s">
        <v>134</v>
      </c>
      <c r="F18" s="2" t="s">
        <v>126</v>
      </c>
      <c r="G18" s="2">
        <v>1</v>
      </c>
      <c r="H18" s="6">
        <v>85</v>
      </c>
      <c r="I18" s="6">
        <f t="shared" si="1"/>
        <v>6</v>
      </c>
      <c r="J18" s="6">
        <v>20</v>
      </c>
      <c r="K18" s="6">
        <f t="shared" si="0"/>
        <v>111</v>
      </c>
      <c r="L18" s="2"/>
    </row>
    <row r="19" spans="1:12">
      <c r="A19" s="2">
        <v>16</v>
      </c>
      <c r="B19" s="2" t="s">
        <v>15</v>
      </c>
      <c r="C19" s="2" t="s">
        <v>96</v>
      </c>
      <c r="D19" s="2" t="s">
        <v>48</v>
      </c>
      <c r="E19" s="4" t="s">
        <v>134</v>
      </c>
      <c r="F19" s="2" t="s">
        <v>115</v>
      </c>
      <c r="G19" s="2">
        <v>3</v>
      </c>
      <c r="H19" s="6">
        <v>68</v>
      </c>
      <c r="I19" s="6">
        <f t="shared" si="1"/>
        <v>18</v>
      </c>
      <c r="J19" s="6">
        <v>20</v>
      </c>
      <c r="K19" s="6">
        <f t="shared" si="0"/>
        <v>242</v>
      </c>
      <c r="L19" s="2"/>
    </row>
    <row r="20" spans="1:12">
      <c r="A20" s="2">
        <v>17</v>
      </c>
      <c r="B20" s="2" t="s">
        <v>15</v>
      </c>
      <c r="C20" s="2" t="s">
        <v>97</v>
      </c>
      <c r="D20" s="2" t="s">
        <v>49</v>
      </c>
      <c r="E20" s="4" t="s">
        <v>134</v>
      </c>
      <c r="F20" s="2" t="s">
        <v>115</v>
      </c>
      <c r="G20" s="2">
        <v>2</v>
      </c>
      <c r="H20" s="6">
        <v>68</v>
      </c>
      <c r="I20" s="6">
        <f t="shared" si="1"/>
        <v>12</v>
      </c>
      <c r="J20" s="6">
        <v>20</v>
      </c>
      <c r="K20" s="6">
        <f t="shared" si="0"/>
        <v>168</v>
      </c>
      <c r="L20" s="2"/>
    </row>
    <row r="21" spans="1:12">
      <c r="A21" s="2">
        <v>18</v>
      </c>
      <c r="B21" s="2" t="s">
        <v>15</v>
      </c>
      <c r="C21" s="2" t="s">
        <v>98</v>
      </c>
      <c r="D21" s="2" t="s">
        <v>50</v>
      </c>
      <c r="E21" s="4" t="s">
        <v>134</v>
      </c>
      <c r="F21" s="2" t="s">
        <v>127</v>
      </c>
      <c r="G21" s="2">
        <v>1</v>
      </c>
      <c r="H21" s="6">
        <v>75</v>
      </c>
      <c r="I21" s="6">
        <f t="shared" si="1"/>
        <v>6</v>
      </c>
      <c r="J21" s="6">
        <v>20</v>
      </c>
      <c r="K21" s="6">
        <f t="shared" si="0"/>
        <v>101</v>
      </c>
      <c r="L21" s="2"/>
    </row>
    <row r="22" spans="1:12">
      <c r="A22" s="2">
        <v>19</v>
      </c>
      <c r="B22" s="2" t="s">
        <v>15</v>
      </c>
      <c r="C22" s="2" t="s">
        <v>103</v>
      </c>
      <c r="D22" s="2" t="s">
        <v>56</v>
      </c>
      <c r="E22" s="4" t="s">
        <v>134</v>
      </c>
      <c r="F22" s="2" t="s">
        <v>131</v>
      </c>
      <c r="G22" s="2">
        <v>1</v>
      </c>
      <c r="H22" s="6">
        <v>84.5</v>
      </c>
      <c r="I22" s="6">
        <f t="shared" si="1"/>
        <v>6</v>
      </c>
      <c r="J22" s="6">
        <v>20</v>
      </c>
      <c r="K22" s="6">
        <f t="shared" si="0"/>
        <v>110.5</v>
      </c>
      <c r="L22" s="2"/>
    </row>
    <row r="23" spans="1:12">
      <c r="A23" s="2">
        <v>20</v>
      </c>
      <c r="B23" s="2" t="s">
        <v>16</v>
      </c>
      <c r="C23" s="2" t="s">
        <v>73</v>
      </c>
      <c r="D23" s="2" t="s">
        <v>17</v>
      </c>
      <c r="E23" s="4" t="s">
        <v>134</v>
      </c>
      <c r="F23" s="2" t="s">
        <v>113</v>
      </c>
      <c r="G23" s="2">
        <v>1</v>
      </c>
      <c r="H23" s="6">
        <v>68</v>
      </c>
      <c r="I23" s="6">
        <f t="shared" si="1"/>
        <v>6</v>
      </c>
      <c r="J23" s="6">
        <v>20</v>
      </c>
      <c r="K23" s="6">
        <f t="shared" si="0"/>
        <v>94</v>
      </c>
      <c r="L23" s="2"/>
    </row>
    <row r="24" spans="1:12">
      <c r="A24" s="2">
        <v>21</v>
      </c>
      <c r="B24" s="2" t="s">
        <v>18</v>
      </c>
      <c r="C24" s="2" t="s">
        <v>74</v>
      </c>
      <c r="D24" s="2" t="s">
        <v>19</v>
      </c>
      <c r="E24" s="4" t="s">
        <v>134</v>
      </c>
      <c r="F24" s="2" t="s">
        <v>111</v>
      </c>
      <c r="G24" s="2">
        <v>4</v>
      </c>
      <c r="H24" s="6">
        <v>68</v>
      </c>
      <c r="I24" s="6">
        <f t="shared" si="1"/>
        <v>24</v>
      </c>
      <c r="J24" s="6">
        <v>20</v>
      </c>
      <c r="K24" s="6">
        <f t="shared" si="0"/>
        <v>316</v>
      </c>
      <c r="L24" s="2"/>
    </row>
    <row r="25" spans="1:12">
      <c r="A25" s="2">
        <v>22</v>
      </c>
      <c r="B25" s="2" t="s">
        <v>18</v>
      </c>
      <c r="C25" s="2" t="s">
        <v>75</v>
      </c>
      <c r="D25" s="2" t="s">
        <v>20</v>
      </c>
      <c r="E25" s="4" t="s">
        <v>134</v>
      </c>
      <c r="F25" s="2" t="s">
        <v>113</v>
      </c>
      <c r="G25" s="2">
        <v>1</v>
      </c>
      <c r="H25" s="6">
        <v>68</v>
      </c>
      <c r="I25" s="6">
        <f t="shared" si="1"/>
        <v>6</v>
      </c>
      <c r="J25" s="6">
        <v>20</v>
      </c>
      <c r="K25" s="6">
        <f t="shared" si="0"/>
        <v>94</v>
      </c>
      <c r="L25" s="2"/>
    </row>
    <row r="26" spans="1:12">
      <c r="A26" s="2">
        <v>23</v>
      </c>
      <c r="B26" s="2" t="s">
        <v>18</v>
      </c>
      <c r="C26" s="2" t="s">
        <v>78</v>
      </c>
      <c r="D26" s="2" t="s">
        <v>24</v>
      </c>
      <c r="E26" s="4" t="s">
        <v>134</v>
      </c>
      <c r="F26" s="2" t="s">
        <v>116</v>
      </c>
      <c r="G26" s="2">
        <v>7</v>
      </c>
      <c r="H26" s="6">
        <v>79</v>
      </c>
      <c r="I26" s="6">
        <f t="shared" si="1"/>
        <v>42</v>
      </c>
      <c r="J26" s="6">
        <v>20</v>
      </c>
      <c r="K26" s="6">
        <f t="shared" si="0"/>
        <v>615</v>
      </c>
      <c r="L26" s="2"/>
    </row>
    <row r="27" spans="1:12">
      <c r="A27" s="2">
        <v>24</v>
      </c>
      <c r="B27" s="2" t="s">
        <v>18</v>
      </c>
      <c r="C27" s="2" t="s">
        <v>104</v>
      </c>
      <c r="D27" s="2" t="s">
        <v>57</v>
      </c>
      <c r="E27" s="4" t="s">
        <v>134</v>
      </c>
      <c r="F27" s="2" t="s">
        <v>132</v>
      </c>
      <c r="G27" s="2">
        <v>2</v>
      </c>
      <c r="H27" s="6">
        <v>85</v>
      </c>
      <c r="I27" s="6">
        <f t="shared" si="1"/>
        <v>12</v>
      </c>
      <c r="J27" s="6">
        <v>20</v>
      </c>
      <c r="K27" s="6">
        <f t="shared" si="0"/>
        <v>202</v>
      </c>
      <c r="L27" s="2"/>
    </row>
    <row r="28" spans="1:12">
      <c r="A28" s="2">
        <v>25</v>
      </c>
      <c r="B28" s="2" t="s">
        <v>21</v>
      </c>
      <c r="C28" s="2" t="s">
        <v>76</v>
      </c>
      <c r="D28" s="2" t="s">
        <v>22</v>
      </c>
      <c r="E28" s="4" t="s">
        <v>134</v>
      </c>
      <c r="F28" s="2" t="s">
        <v>114</v>
      </c>
      <c r="G28" s="2">
        <v>4</v>
      </c>
      <c r="H28" s="6">
        <f>VLOOKUP(F28,'[1]ORISSA SALES NETWORK'!$C$4:$G$205,5,FALSE)</f>
        <v>116</v>
      </c>
      <c r="I28" s="6">
        <f>G28*10</f>
        <v>40</v>
      </c>
      <c r="J28" s="6">
        <v>20</v>
      </c>
      <c r="K28" s="6">
        <f t="shared" si="0"/>
        <v>524</v>
      </c>
      <c r="L28" s="2" t="s">
        <v>4</v>
      </c>
    </row>
    <row r="29" spans="1:12">
      <c r="A29" s="2">
        <v>26</v>
      </c>
      <c r="B29" s="2" t="s">
        <v>21</v>
      </c>
      <c r="C29" s="2" t="s">
        <v>77</v>
      </c>
      <c r="D29" s="2" t="s">
        <v>23</v>
      </c>
      <c r="E29" s="4" t="s">
        <v>134</v>
      </c>
      <c r="F29" s="2" t="s">
        <v>115</v>
      </c>
      <c r="G29" s="2">
        <v>3</v>
      </c>
      <c r="H29" s="6">
        <v>68</v>
      </c>
      <c r="I29" s="6">
        <f t="shared" si="1"/>
        <v>18</v>
      </c>
      <c r="J29" s="6">
        <v>20</v>
      </c>
      <c r="K29" s="6">
        <f t="shared" si="0"/>
        <v>242</v>
      </c>
      <c r="L29" s="2"/>
    </row>
    <row r="30" spans="1:12">
      <c r="A30" s="2">
        <v>27</v>
      </c>
      <c r="B30" s="2" t="s">
        <v>21</v>
      </c>
      <c r="C30" s="2" t="s">
        <v>79</v>
      </c>
      <c r="D30" s="2" t="s">
        <v>26</v>
      </c>
      <c r="E30" s="4" t="s">
        <v>134</v>
      </c>
      <c r="F30" s="2" t="s">
        <v>114</v>
      </c>
      <c r="G30" s="2">
        <v>3</v>
      </c>
      <c r="H30" s="6">
        <f>VLOOKUP(F30,'[1]ORISSA SALES NETWORK'!$C$4:$G$205,5,FALSE)</f>
        <v>116</v>
      </c>
      <c r="I30" s="6">
        <f>G30*10</f>
        <v>30</v>
      </c>
      <c r="J30" s="6">
        <v>20</v>
      </c>
      <c r="K30" s="6">
        <f t="shared" si="0"/>
        <v>398</v>
      </c>
      <c r="L30" s="2" t="s">
        <v>4</v>
      </c>
    </row>
    <row r="31" spans="1:12">
      <c r="A31" s="2">
        <v>28</v>
      </c>
      <c r="B31" s="2" t="s">
        <v>25</v>
      </c>
      <c r="C31" s="2" t="s">
        <v>80</v>
      </c>
      <c r="D31" s="2" t="s">
        <v>27</v>
      </c>
      <c r="E31" s="4" t="s">
        <v>134</v>
      </c>
      <c r="F31" s="2" t="s">
        <v>117</v>
      </c>
      <c r="G31" s="2">
        <v>3</v>
      </c>
      <c r="H31" s="6">
        <v>68</v>
      </c>
      <c r="I31" s="6">
        <f t="shared" si="1"/>
        <v>18</v>
      </c>
      <c r="J31" s="6">
        <v>20</v>
      </c>
      <c r="K31" s="6">
        <f t="shared" si="0"/>
        <v>242</v>
      </c>
      <c r="L31" s="2"/>
    </row>
    <row r="32" spans="1:12">
      <c r="A32" s="2">
        <v>29</v>
      </c>
      <c r="B32" s="2" t="s">
        <v>28</v>
      </c>
      <c r="C32" s="2" t="s">
        <v>81</v>
      </c>
      <c r="D32" s="2" t="s">
        <v>29</v>
      </c>
      <c r="E32" s="4" t="s">
        <v>134</v>
      </c>
      <c r="F32" s="2" t="s">
        <v>118</v>
      </c>
      <c r="G32" s="2">
        <v>2</v>
      </c>
      <c r="H32" s="6">
        <v>73.5</v>
      </c>
      <c r="I32" s="6">
        <f t="shared" si="1"/>
        <v>12</v>
      </c>
      <c r="J32" s="6">
        <v>20</v>
      </c>
      <c r="K32" s="6">
        <f t="shared" si="0"/>
        <v>179</v>
      </c>
      <c r="L32" s="2"/>
    </row>
    <row r="33" spans="1:12">
      <c r="A33" s="2">
        <v>30</v>
      </c>
      <c r="B33" s="2" t="s">
        <v>28</v>
      </c>
      <c r="C33" s="2" t="s">
        <v>82</v>
      </c>
      <c r="D33" s="2" t="s">
        <v>30</v>
      </c>
      <c r="E33" s="4" t="s">
        <v>134</v>
      </c>
      <c r="F33" s="2" t="s">
        <v>119</v>
      </c>
      <c r="G33" s="2">
        <v>5</v>
      </c>
      <c r="H33" s="6">
        <v>68</v>
      </c>
      <c r="I33" s="6">
        <f t="shared" si="1"/>
        <v>30</v>
      </c>
      <c r="J33" s="6">
        <v>20</v>
      </c>
      <c r="K33" s="6">
        <f t="shared" si="0"/>
        <v>390</v>
      </c>
      <c r="L33" s="2"/>
    </row>
    <row r="34" spans="1:12">
      <c r="A34" s="2">
        <v>31</v>
      </c>
      <c r="B34" s="2" t="s">
        <v>28</v>
      </c>
      <c r="C34" s="2" t="s">
        <v>88</v>
      </c>
      <c r="D34" s="2" t="s">
        <v>38</v>
      </c>
      <c r="E34" s="4" t="s">
        <v>134</v>
      </c>
      <c r="F34" s="2" t="s">
        <v>115</v>
      </c>
      <c r="G34" s="2">
        <v>8</v>
      </c>
      <c r="H34" s="6">
        <v>68</v>
      </c>
      <c r="I34" s="6">
        <f t="shared" si="1"/>
        <v>48</v>
      </c>
      <c r="J34" s="6">
        <v>20</v>
      </c>
      <c r="K34" s="6">
        <f t="shared" si="0"/>
        <v>612</v>
      </c>
      <c r="L34" s="2"/>
    </row>
    <row r="35" spans="1:12">
      <c r="A35" s="2">
        <v>32</v>
      </c>
      <c r="B35" s="2" t="s">
        <v>31</v>
      </c>
      <c r="C35" s="2" t="s">
        <v>83</v>
      </c>
      <c r="D35" s="2" t="s">
        <v>32</v>
      </c>
      <c r="E35" s="4" t="s">
        <v>134</v>
      </c>
      <c r="F35" s="2" t="s">
        <v>108</v>
      </c>
      <c r="G35" s="2">
        <v>7</v>
      </c>
      <c r="H35" s="6">
        <f>VLOOKUP(F35,'[1]ORISSA SALES NETWORK'!$C$4:$G$205,5,FALSE)</f>
        <v>116</v>
      </c>
      <c r="I35" s="6">
        <f>G35*10</f>
        <v>70</v>
      </c>
      <c r="J35" s="6">
        <v>20</v>
      </c>
      <c r="K35" s="6">
        <f t="shared" si="0"/>
        <v>902</v>
      </c>
      <c r="L35" s="2" t="s">
        <v>4</v>
      </c>
    </row>
    <row r="36" spans="1:12">
      <c r="A36" s="2">
        <v>33</v>
      </c>
      <c r="B36" s="2" t="s">
        <v>31</v>
      </c>
      <c r="C36" s="2" t="s">
        <v>84</v>
      </c>
      <c r="D36" s="2" t="s">
        <v>33</v>
      </c>
      <c r="E36" s="4" t="s">
        <v>134</v>
      </c>
      <c r="F36" s="2" t="s">
        <v>117</v>
      </c>
      <c r="G36" s="2">
        <v>1</v>
      </c>
      <c r="H36" s="6">
        <v>68</v>
      </c>
      <c r="I36" s="6">
        <f t="shared" si="1"/>
        <v>6</v>
      </c>
      <c r="J36" s="6">
        <v>20</v>
      </c>
      <c r="K36" s="6">
        <f t="shared" si="0"/>
        <v>94</v>
      </c>
      <c r="L36" s="2"/>
    </row>
    <row r="37" spans="1:12">
      <c r="A37" s="2">
        <v>34</v>
      </c>
      <c r="B37" s="2" t="s">
        <v>31</v>
      </c>
      <c r="C37" s="2" t="s">
        <v>99</v>
      </c>
      <c r="D37" s="2" t="s">
        <v>51</v>
      </c>
      <c r="E37" s="4" t="s">
        <v>134</v>
      </c>
      <c r="F37" s="2" t="s">
        <v>128</v>
      </c>
      <c r="G37" s="2">
        <v>8</v>
      </c>
      <c r="H37" s="6">
        <v>105</v>
      </c>
      <c r="I37" s="6">
        <f t="shared" si="1"/>
        <v>48</v>
      </c>
      <c r="J37" s="6">
        <v>20</v>
      </c>
      <c r="K37" s="6">
        <f t="shared" si="0"/>
        <v>908</v>
      </c>
      <c r="L37" s="2"/>
    </row>
    <row r="38" spans="1:12">
      <c r="A38" s="2">
        <v>35</v>
      </c>
      <c r="B38" s="2" t="s">
        <v>31</v>
      </c>
      <c r="C38" s="2" t="s">
        <v>100</v>
      </c>
      <c r="D38" s="2" t="s">
        <v>52</v>
      </c>
      <c r="E38" s="4" t="s">
        <v>134</v>
      </c>
      <c r="F38" s="2" t="s">
        <v>116</v>
      </c>
      <c r="G38" s="2">
        <v>6</v>
      </c>
      <c r="H38" s="6">
        <v>79</v>
      </c>
      <c r="I38" s="6">
        <f t="shared" si="1"/>
        <v>36</v>
      </c>
      <c r="J38" s="6">
        <v>20</v>
      </c>
      <c r="K38" s="6">
        <f t="shared" si="0"/>
        <v>530</v>
      </c>
      <c r="L38" s="2"/>
    </row>
    <row r="39" spans="1:12">
      <c r="A39" s="2">
        <v>36</v>
      </c>
      <c r="B39" s="2" t="s">
        <v>34</v>
      </c>
      <c r="C39" s="2" t="s">
        <v>85</v>
      </c>
      <c r="D39" s="2" t="s">
        <v>35</v>
      </c>
      <c r="E39" s="4" t="s">
        <v>134</v>
      </c>
      <c r="F39" s="2" t="s">
        <v>120</v>
      </c>
      <c r="G39" s="2">
        <v>2</v>
      </c>
      <c r="H39" s="6">
        <f>VLOOKUP(F39,'[1]ORISSA SALES NETWORK'!$C$4:$G$205,5,FALSE)</f>
        <v>116</v>
      </c>
      <c r="I39" s="6">
        <f>G39*10</f>
        <v>20</v>
      </c>
      <c r="J39" s="6">
        <v>20</v>
      </c>
      <c r="K39" s="6">
        <f t="shared" si="0"/>
        <v>272</v>
      </c>
      <c r="L39" s="2" t="s">
        <v>4</v>
      </c>
    </row>
    <row r="40" spans="1:12">
      <c r="A40" s="2">
        <v>37</v>
      </c>
      <c r="B40" s="2" t="s">
        <v>34</v>
      </c>
      <c r="C40" s="2" t="s">
        <v>86</v>
      </c>
      <c r="D40" s="2" t="s">
        <v>36</v>
      </c>
      <c r="E40" s="4" t="s">
        <v>134</v>
      </c>
      <c r="F40" s="2" t="s">
        <v>121</v>
      </c>
      <c r="G40" s="2">
        <v>4</v>
      </c>
      <c r="H40" s="6">
        <v>70</v>
      </c>
      <c r="I40" s="6">
        <f t="shared" si="1"/>
        <v>24</v>
      </c>
      <c r="J40" s="6">
        <v>20</v>
      </c>
      <c r="K40" s="6">
        <f t="shared" si="0"/>
        <v>324</v>
      </c>
      <c r="L40" s="2"/>
    </row>
    <row r="41" spans="1:12">
      <c r="A41" s="2">
        <v>38</v>
      </c>
      <c r="B41" s="2" t="s">
        <v>34</v>
      </c>
      <c r="C41" s="2" t="s">
        <v>87</v>
      </c>
      <c r="D41" s="2" t="s">
        <v>37</v>
      </c>
      <c r="E41" s="4" t="s">
        <v>134</v>
      </c>
      <c r="F41" s="2" t="s">
        <v>122</v>
      </c>
      <c r="G41" s="2">
        <v>3</v>
      </c>
      <c r="H41" s="6">
        <v>65</v>
      </c>
      <c r="I41" s="6">
        <f t="shared" si="1"/>
        <v>18</v>
      </c>
      <c r="J41" s="6">
        <v>20</v>
      </c>
      <c r="K41" s="6">
        <f t="shared" si="0"/>
        <v>233</v>
      </c>
      <c r="L41" s="2"/>
    </row>
    <row r="42" spans="1:12">
      <c r="A42" s="2">
        <v>39</v>
      </c>
      <c r="B42" s="2" t="s">
        <v>34</v>
      </c>
      <c r="C42" s="2" t="s">
        <v>39</v>
      </c>
      <c r="D42" s="2" t="s">
        <v>40</v>
      </c>
      <c r="E42" s="4" t="s">
        <v>134</v>
      </c>
      <c r="F42" s="2" t="s">
        <v>118</v>
      </c>
      <c r="G42" s="2">
        <v>2</v>
      </c>
      <c r="H42" s="6">
        <v>73.5</v>
      </c>
      <c r="I42" s="6">
        <f t="shared" si="1"/>
        <v>12</v>
      </c>
      <c r="J42" s="6">
        <v>20</v>
      </c>
      <c r="K42" s="6">
        <f t="shared" si="0"/>
        <v>179</v>
      </c>
      <c r="L42" s="2"/>
    </row>
    <row r="43" spans="1:12">
      <c r="A43" s="2">
        <v>40</v>
      </c>
      <c r="B43" s="2" t="s">
        <v>53</v>
      </c>
      <c r="C43" s="2" t="s">
        <v>101</v>
      </c>
      <c r="D43" s="2" t="s">
        <v>54</v>
      </c>
      <c r="E43" s="4" t="s">
        <v>134</v>
      </c>
      <c r="F43" s="2" t="s">
        <v>129</v>
      </c>
      <c r="G43" s="2">
        <v>8</v>
      </c>
      <c r="H43" s="27">
        <v>80</v>
      </c>
      <c r="I43" s="6">
        <f>G43*6</f>
        <v>48</v>
      </c>
      <c r="J43" s="6">
        <v>20</v>
      </c>
      <c r="K43" s="6">
        <f t="shared" si="0"/>
        <v>708</v>
      </c>
      <c r="L43" s="2"/>
    </row>
    <row r="44" spans="1:12">
      <c r="A44" s="2">
        <v>41</v>
      </c>
      <c r="B44" s="2" t="s">
        <v>53</v>
      </c>
      <c r="C44" s="2" t="s">
        <v>105</v>
      </c>
      <c r="D44" s="2" t="s">
        <v>58</v>
      </c>
      <c r="E44" s="4" t="s">
        <v>134</v>
      </c>
      <c r="F44" s="2" t="s">
        <v>133</v>
      </c>
      <c r="G44" s="2">
        <v>1</v>
      </c>
      <c r="H44" s="6">
        <v>73.5</v>
      </c>
      <c r="I44" s="6">
        <f t="shared" si="1"/>
        <v>6</v>
      </c>
      <c r="J44" s="6">
        <v>20</v>
      </c>
      <c r="K44" s="6">
        <f t="shared" si="0"/>
        <v>99.5</v>
      </c>
      <c r="L44" s="2"/>
    </row>
    <row r="45" spans="1:12">
      <c r="A45" s="2">
        <v>42</v>
      </c>
      <c r="B45" s="2" t="s">
        <v>53</v>
      </c>
      <c r="C45" s="2" t="s">
        <v>106</v>
      </c>
      <c r="D45" s="2" t="s">
        <v>59</v>
      </c>
      <c r="E45" s="4" t="s">
        <v>134</v>
      </c>
      <c r="F45" s="2" t="s">
        <v>133</v>
      </c>
      <c r="G45" s="2">
        <v>1</v>
      </c>
      <c r="H45" s="6">
        <v>73.5</v>
      </c>
      <c r="I45" s="6">
        <f t="shared" si="1"/>
        <v>6</v>
      </c>
      <c r="J45" s="6">
        <v>20</v>
      </c>
      <c r="K45" s="6">
        <f t="shared" si="0"/>
        <v>99.5</v>
      </c>
      <c r="L45" s="2"/>
    </row>
    <row r="46" spans="1:12" s="1" customFormat="1" ht="15" customHeight="1">
      <c r="A46" s="28" t="s">
        <v>146</v>
      </c>
      <c r="B46" s="14"/>
      <c r="C46" s="14"/>
      <c r="D46" s="14"/>
      <c r="E46" s="14"/>
      <c r="F46" s="14"/>
      <c r="G46" s="14"/>
      <c r="H46" s="14"/>
      <c r="I46" s="14"/>
      <c r="J46" s="15"/>
      <c r="K46" s="9">
        <f>ROUND(SUM(K4:K45),0)</f>
        <v>16019</v>
      </c>
      <c r="L46" s="10"/>
    </row>
    <row r="47" spans="1:12" s="1" customFormat="1" ht="15" customHeight="1">
      <c r="A47" s="11"/>
      <c r="B47"/>
      <c r="C47"/>
      <c r="D47"/>
      <c r="E47"/>
      <c r="F47"/>
      <c r="G47" s="12">
        <f>SUM(G4:G45)</f>
        <v>176</v>
      </c>
      <c r="H47" s="13"/>
      <c r="I47" s="13"/>
      <c r="J47" s="13"/>
      <c r="K47" s="13"/>
      <c r="L47"/>
    </row>
    <row r="48" spans="1:12" s="1" customFormat="1" ht="14.1" customHeight="1">
      <c r="A48" s="16" t="s">
        <v>143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8"/>
    </row>
    <row r="49" spans="1:12" s="1" customFormat="1" ht="16.5" customHeight="1">
      <c r="A49" s="19" t="s">
        <v>145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</row>
    <row r="50" spans="1:12" s="1" customFormat="1" ht="30" customHeight="1">
      <c r="A50" s="22" t="s">
        <v>144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</sheetData>
  <sortState ref="B2:G43">
    <sortCondition ref="B2:B43"/>
  </sortState>
  <mergeCells count="8">
    <mergeCell ref="A46:J46"/>
    <mergeCell ref="A48:L48"/>
    <mergeCell ref="A49:L49"/>
    <mergeCell ref="A50:L50"/>
    <mergeCell ref="A1:H1"/>
    <mergeCell ref="I1:L1"/>
    <mergeCell ref="A2:H2"/>
    <mergeCell ref="I2:L2"/>
  </mergeCells>
  <pageMargins left="0.31496062992125984" right="0.19685039370078741" top="0.98" bottom="1.05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2025-09-13T11:58:51Z</cp:lastPrinted>
  <dcterms:created xsi:type="dcterms:W3CDTF">2025-09-11T10:38:03Z</dcterms:created>
  <dcterms:modified xsi:type="dcterms:W3CDTF">2025-09-13T11:58:53Z</dcterms:modified>
</cp:coreProperties>
</file>