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Print_Titles" localSheetId="0">Consignment!$1:$3</definedName>
  </definedNames>
  <calcPr calcId="124519"/>
</workbook>
</file>

<file path=xl/calcChain.xml><?xml version="1.0" encoding="utf-8"?>
<calcChain xmlns="http://schemas.openxmlformats.org/spreadsheetml/2006/main">
  <c r="G71" i="1"/>
  <c r="K68"/>
  <c r="I4"/>
  <c r="H4"/>
  <c r="K4" s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5"/>
  <c r="H6"/>
  <c r="K6" s="1"/>
  <c r="H7"/>
  <c r="K7" s="1"/>
  <c r="H8"/>
  <c r="H9"/>
  <c r="K9" s="1"/>
  <c r="H10"/>
  <c r="K10" s="1"/>
  <c r="H11"/>
  <c r="K11" s="1"/>
  <c r="H12"/>
  <c r="H13"/>
  <c r="K13" s="1"/>
  <c r="H14"/>
  <c r="K14" s="1"/>
  <c r="H15"/>
  <c r="K15" s="1"/>
  <c r="H16"/>
  <c r="H17"/>
  <c r="K17" s="1"/>
  <c r="H18"/>
  <c r="K18" s="1"/>
  <c r="H19"/>
  <c r="K19" s="1"/>
  <c r="H20"/>
  <c r="H21"/>
  <c r="K21" s="1"/>
  <c r="H22"/>
  <c r="K22" s="1"/>
  <c r="H23"/>
  <c r="K23" s="1"/>
  <c r="H24"/>
  <c r="H25"/>
  <c r="K25" s="1"/>
  <c r="H26"/>
  <c r="K26" s="1"/>
  <c r="H27"/>
  <c r="K27" s="1"/>
  <c r="H28"/>
  <c r="H29"/>
  <c r="K29" s="1"/>
  <c r="H30"/>
  <c r="K30" s="1"/>
  <c r="H31"/>
  <c r="K31" s="1"/>
  <c r="H32"/>
  <c r="H33"/>
  <c r="K33" s="1"/>
  <c r="H34"/>
  <c r="K34" s="1"/>
  <c r="H35"/>
  <c r="K35" s="1"/>
  <c r="H36"/>
  <c r="H37"/>
  <c r="K37" s="1"/>
  <c r="H38"/>
  <c r="K38" s="1"/>
  <c r="H39"/>
  <c r="K39" s="1"/>
  <c r="H40"/>
  <c r="H41"/>
  <c r="K41" s="1"/>
  <c r="H42"/>
  <c r="K42" s="1"/>
  <c r="H43"/>
  <c r="K43" s="1"/>
  <c r="H44"/>
  <c r="H45"/>
  <c r="K45" s="1"/>
  <c r="H46"/>
  <c r="K46" s="1"/>
  <c r="H47"/>
  <c r="K47" s="1"/>
  <c r="H48"/>
  <c r="H49"/>
  <c r="K49" s="1"/>
  <c r="H50"/>
  <c r="K50" s="1"/>
  <c r="H51"/>
  <c r="K51" s="1"/>
  <c r="H52"/>
  <c r="K52" s="1"/>
  <c r="H53"/>
  <c r="K53" s="1"/>
  <c r="H54"/>
  <c r="K54" s="1"/>
  <c r="H55"/>
  <c r="K55" s="1"/>
  <c r="H56"/>
  <c r="K56" s="1"/>
  <c r="H57"/>
  <c r="K57" s="1"/>
  <c r="H58"/>
  <c r="K58" s="1"/>
  <c r="H59"/>
  <c r="K59" s="1"/>
  <c r="H60"/>
  <c r="K60" s="1"/>
  <c r="H61"/>
  <c r="K61" s="1"/>
  <c r="H62"/>
  <c r="K62" s="1"/>
  <c r="H63"/>
  <c r="K63" s="1"/>
  <c r="H64"/>
  <c r="K64" s="1"/>
  <c r="H65"/>
  <c r="K65" s="1"/>
  <c r="H66"/>
  <c r="K66" s="1"/>
  <c r="H67"/>
  <c r="K67" s="1"/>
  <c r="H5"/>
  <c r="K5" s="1"/>
  <c r="K48" l="1"/>
  <c r="K44"/>
  <c r="K40"/>
  <c r="K36"/>
  <c r="K32"/>
  <c r="K28"/>
  <c r="K24"/>
  <c r="K20"/>
  <c r="K16"/>
  <c r="K12"/>
  <c r="K8"/>
</calcChain>
</file>

<file path=xl/sharedStrings.xml><?xml version="1.0" encoding="utf-8"?>
<sst xmlns="http://schemas.openxmlformats.org/spreadsheetml/2006/main" count="336" uniqueCount="164">
  <si>
    <t>05/2/2026</t>
  </si>
  <si>
    <t>28355</t>
  </si>
  <si>
    <t>09/2/2026</t>
  </si>
  <si>
    <t>2568</t>
  </si>
  <si>
    <t>2576</t>
  </si>
  <si>
    <t>06/2/2026</t>
  </si>
  <si>
    <t>10/2/2026</t>
  </si>
  <si>
    <t>2573</t>
  </si>
  <si>
    <t>2495</t>
  </si>
  <si>
    <t>2744/2698</t>
  </si>
  <si>
    <t>2647</t>
  </si>
  <si>
    <t>2648/2676</t>
  </si>
  <si>
    <t>2494</t>
  </si>
  <si>
    <t>2649</t>
  </si>
  <si>
    <t>2496</t>
  </si>
  <si>
    <t>2500</t>
  </si>
  <si>
    <t>2661</t>
  </si>
  <si>
    <t>2743</t>
  </si>
  <si>
    <t>13/2/2026</t>
  </si>
  <si>
    <t>2508/2528</t>
  </si>
  <si>
    <t>2652/2675</t>
  </si>
  <si>
    <t>2774</t>
  </si>
  <si>
    <t>14/2/2026</t>
  </si>
  <si>
    <t>2610</t>
  </si>
  <si>
    <t>2786/2801</t>
  </si>
  <si>
    <t>2609/2628</t>
  </si>
  <si>
    <t>2604</t>
  </si>
  <si>
    <t>2603</t>
  </si>
  <si>
    <t>2773</t>
  </si>
  <si>
    <t>2772</t>
  </si>
  <si>
    <t>16/2/2026</t>
  </si>
  <si>
    <t>2777/93</t>
  </si>
  <si>
    <t>2611/2631</t>
  </si>
  <si>
    <t>2732/2718</t>
  </si>
  <si>
    <t>2829/2813</t>
  </si>
  <si>
    <t>2727</t>
  </si>
  <si>
    <t>2834</t>
  </si>
  <si>
    <t>2733</t>
  </si>
  <si>
    <t>18/2/2026</t>
  </si>
  <si>
    <t>29539/9540</t>
  </si>
  <si>
    <t>2837/2822</t>
  </si>
  <si>
    <t>2730/2716</t>
  </si>
  <si>
    <t>23/2/2026</t>
  </si>
  <si>
    <t>3222</t>
  </si>
  <si>
    <t>3223/3225/3227</t>
  </si>
  <si>
    <t>24/2/2026</t>
  </si>
  <si>
    <t>3213</t>
  </si>
  <si>
    <t>25/2/2026</t>
  </si>
  <si>
    <t>3284</t>
  </si>
  <si>
    <t>3221</t>
  </si>
  <si>
    <t>3291</t>
  </si>
  <si>
    <t>3208</t>
  </si>
  <si>
    <t>3209</t>
  </si>
  <si>
    <t>3446</t>
  </si>
  <si>
    <t>3286</t>
  </si>
  <si>
    <t>3292</t>
  </si>
  <si>
    <t>3294</t>
  </si>
  <si>
    <t>3207</t>
  </si>
  <si>
    <t>26/2/2026</t>
  </si>
  <si>
    <t>3266</t>
  </si>
  <si>
    <t>3316</t>
  </si>
  <si>
    <t>3435</t>
  </si>
  <si>
    <t>3254</t>
  </si>
  <si>
    <t>3304</t>
  </si>
  <si>
    <t>28/2/2026</t>
  </si>
  <si>
    <t>3267</t>
  </si>
  <si>
    <t>3252</t>
  </si>
  <si>
    <t>3269</t>
  </si>
  <si>
    <t>3305</t>
  </si>
  <si>
    <t>3447</t>
  </si>
  <si>
    <t>3242</t>
  </si>
  <si>
    <t>3262</t>
  </si>
  <si>
    <t>3436</t>
  </si>
  <si>
    <t>3303</t>
  </si>
  <si>
    <t>3302</t>
  </si>
  <si>
    <t>3268</t>
  </si>
  <si>
    <t>JEYPORE</t>
  </si>
  <si>
    <t>BARIPADA</t>
  </si>
  <si>
    <t>ROURKELA</t>
  </si>
  <si>
    <t>BALASORE</t>
  </si>
  <si>
    <t>MALKANGIRI</t>
  </si>
  <si>
    <t>CTC</t>
  </si>
  <si>
    <t>JAA/02867</t>
  </si>
  <si>
    <t>JAA/02893</t>
  </si>
  <si>
    <t>JAA/02896</t>
  </si>
  <si>
    <t>JAA/02897</t>
  </si>
  <si>
    <t>JAA/02899</t>
  </si>
  <si>
    <t>JAA/02900</t>
  </si>
  <si>
    <t>JAA/02901</t>
  </si>
  <si>
    <t>JAA/02902</t>
  </si>
  <si>
    <t>JAA/02903</t>
  </si>
  <si>
    <t>JAA/02910</t>
  </si>
  <si>
    <t>JAA/02911</t>
  </si>
  <si>
    <t>JAA/02918</t>
  </si>
  <si>
    <t>JAA/02919</t>
  </si>
  <si>
    <t>JAA/02920</t>
  </si>
  <si>
    <t>JAA/02929</t>
  </si>
  <si>
    <t>JAA/02930</t>
  </si>
  <si>
    <t>JAA/02934</t>
  </si>
  <si>
    <t>JAA/02937</t>
  </si>
  <si>
    <t>JAA/02940</t>
  </si>
  <si>
    <t>JAA/02941</t>
  </si>
  <si>
    <t>JAA/02944</t>
  </si>
  <si>
    <t>JAA/02945</t>
  </si>
  <si>
    <t>JAA/02946</t>
  </si>
  <si>
    <t>JAA/02947</t>
  </si>
  <si>
    <t>JAA/02954</t>
  </si>
  <si>
    <t>JAA/02955</t>
  </si>
  <si>
    <t>JAA/02958</t>
  </si>
  <si>
    <t>JAA/02959</t>
  </si>
  <si>
    <t>JAA/02962</t>
  </si>
  <si>
    <t>JAA/02963</t>
  </si>
  <si>
    <t>JAA/02964</t>
  </si>
  <si>
    <t>JAA/02976</t>
  </si>
  <si>
    <t>JAA/02977</t>
  </si>
  <si>
    <t>JAA/02978</t>
  </si>
  <si>
    <t>JAA/03012</t>
  </si>
  <si>
    <t>JAA/03017</t>
  </si>
  <si>
    <t>JAA/03024</t>
  </si>
  <si>
    <t>JAA/03025</t>
  </si>
  <si>
    <t>JAA/03026</t>
  </si>
  <si>
    <t>JAA/03027</t>
  </si>
  <si>
    <t>JAA/03028</t>
  </si>
  <si>
    <t>JAA/03029</t>
  </si>
  <si>
    <t>JAA/03030</t>
  </si>
  <si>
    <t>JAA/03031</t>
  </si>
  <si>
    <t>JAA/03032</t>
  </si>
  <si>
    <t>JAA/03038</t>
  </si>
  <si>
    <t>JAA/03039</t>
  </si>
  <si>
    <t>JAA/03050</t>
  </si>
  <si>
    <t>JAA/03051</t>
  </si>
  <si>
    <t>JAA/03052</t>
  </si>
  <si>
    <t>JAA/03053</t>
  </si>
  <si>
    <t>JAA/03066</t>
  </si>
  <si>
    <t>JAA/03067</t>
  </si>
  <si>
    <t>JAA/03068</t>
  </si>
  <si>
    <t>JAA/03073</t>
  </si>
  <si>
    <t>JAA/03074</t>
  </si>
  <si>
    <t>JAA/03075</t>
  </si>
  <si>
    <t>JAA/03076</t>
  </si>
  <si>
    <t>JAA/03086</t>
  </si>
  <si>
    <t>JAA/03087</t>
  </si>
  <si>
    <t>JAA/03088</t>
  </si>
  <si>
    <t>JAA/03089</t>
  </si>
  <si>
    <t>JAA/03090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</si>
  <si>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</si>
  <si>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</si>
  <si>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</si>
  <si>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</si>
  <si>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</si>
  <si>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</si>
  <si>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</si>
  <si>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</si>
  <si>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</si>
  <si>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LR.CH.</t>
  </si>
  <si>
    <t>AMT.</t>
  </si>
  <si>
    <t>INVOICE
ATC LOGISTICS,,8984191006
GST No:21CHVPB1842D2ZQ</t>
  </si>
  <si>
    <t xml:space="preserve">ARISTO PHARMACEUTICALS PVT LTD
Address:MANIRAJ INDUSTRIES CAMPUS 736/111 113 ,  
115 CHAULIAGANJ CHAULIAGANJ 753004 ,9437006065
GST No:21AAACA4495N1ZK
</t>
  </si>
  <si>
    <t>Thanking you for your business.
ATC LOGISTICS</t>
  </si>
  <si>
    <t>Kindly, verify &amp; confirm within 7 days, else GST will be filed by 20th FEB,2026.
GST to be paid by Consignor under Reverse Charge Mechanism(RCM) as per GST.</t>
  </si>
  <si>
    <t>31/1/2026</t>
  </si>
  <si>
    <t>JAA/02794</t>
  </si>
  <si>
    <t>(RUPEES SIXTEEN THOUSAND THIRTY ONE ONLY)</t>
  </si>
  <si>
    <t>Bill Date: 28/02/2026
Bill NO : 3917
Total Amount : 16031.00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</si>
</sst>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1" fillId="0" borderId="0" xfId="0" applyNumberFormat="1" applyFont="1"/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1" fillId="0" borderId="1" xfId="0" applyNumberFormat="1" applyFont="1" applyBorder="1"/>
    <xf numFmtId="0" fontId="0" fillId="0" borderId="1" xfId="0" applyNumberFormat="1" applyBorder="1"/>
    <xf numFmtId="0" fontId="0" fillId="0" borderId="1" xfId="0" applyNumberFormat="1" applyFont="1" applyBorder="1" applyAlignment="1">
      <alignment horizontal="left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6</xdr:col>
      <xdr:colOff>219075</xdr:colOff>
      <xdr:row>0</xdr:row>
      <xdr:rowOff>1057275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04775"/>
          <a:ext cx="34575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5">
          <cell r="B5" t="str">
            <v>ANGUL</v>
          </cell>
          <cell r="C5">
            <v>41.25</v>
          </cell>
          <cell r="D5">
            <v>45.38</v>
          </cell>
        </row>
        <row r="6">
          <cell r="B6" t="str">
            <v>BALASORE</v>
          </cell>
          <cell r="C6">
            <v>26.61</v>
          </cell>
          <cell r="D6">
            <v>29.27</v>
          </cell>
        </row>
        <row r="7">
          <cell r="B7" t="str">
            <v>BARGARH</v>
          </cell>
          <cell r="C7">
            <v>33.26</v>
          </cell>
          <cell r="D7">
            <v>36.590000000000003</v>
          </cell>
        </row>
        <row r="8">
          <cell r="B8" t="str">
            <v>BARIPADA</v>
          </cell>
          <cell r="C8">
            <v>29.28</v>
          </cell>
          <cell r="D8">
            <v>32.21</v>
          </cell>
        </row>
        <row r="9">
          <cell r="B9" t="str">
            <v>BERHAMPUR</v>
          </cell>
          <cell r="C9">
            <v>43.9</v>
          </cell>
          <cell r="D9">
            <v>48.29</v>
          </cell>
        </row>
        <row r="10">
          <cell r="B10" t="str">
            <v>BOLANGIR</v>
          </cell>
          <cell r="C10">
            <v>39.92</v>
          </cell>
          <cell r="D10">
            <v>43.91</v>
          </cell>
        </row>
        <row r="11">
          <cell r="B11" t="str">
            <v>CHHEND</v>
          </cell>
          <cell r="C11">
            <v>34.6</v>
          </cell>
          <cell r="D11">
            <v>38.06</v>
          </cell>
        </row>
        <row r="12">
          <cell r="B12" t="str">
            <v>DAMANJODI</v>
          </cell>
          <cell r="C12">
            <v>54.56</v>
          </cell>
          <cell r="D12">
            <v>60.02</v>
          </cell>
        </row>
        <row r="13">
          <cell r="B13" t="str">
            <v>JAJPUR ROAD</v>
          </cell>
          <cell r="C13">
            <v>29.28</v>
          </cell>
          <cell r="D13">
            <v>32.21</v>
          </cell>
        </row>
        <row r="14">
          <cell r="B14" t="str">
            <v>JEYPORE</v>
          </cell>
          <cell r="C14">
            <v>54.56</v>
          </cell>
          <cell r="D14">
            <v>60.02</v>
          </cell>
        </row>
        <row r="15">
          <cell r="B15" t="str">
            <v>JHARSUGUDA</v>
          </cell>
          <cell r="C15">
            <v>33.26</v>
          </cell>
          <cell r="D15">
            <v>36.590000000000003</v>
          </cell>
        </row>
        <row r="16">
          <cell r="B16" t="str">
            <v>KESINGA</v>
          </cell>
          <cell r="C16">
            <v>45.24</v>
          </cell>
          <cell r="D16">
            <v>49.76</v>
          </cell>
        </row>
        <row r="17">
          <cell r="B17" t="str">
            <v>KHARIAR ROAD</v>
          </cell>
          <cell r="C17">
            <v>91.81</v>
          </cell>
          <cell r="D17">
            <v>100.99</v>
          </cell>
        </row>
        <row r="18">
          <cell r="B18" t="str">
            <v>MALKANGIRI</v>
          </cell>
          <cell r="C18">
            <v>87.82</v>
          </cell>
          <cell r="D18">
            <v>96.6</v>
          </cell>
        </row>
        <row r="19">
          <cell r="B19" t="str">
            <v>NABARANGPUR</v>
          </cell>
          <cell r="C19">
            <v>57.21</v>
          </cell>
          <cell r="D19">
            <v>62.93</v>
          </cell>
        </row>
        <row r="20">
          <cell r="B20" t="str">
            <v>PADAMPUR</v>
          </cell>
          <cell r="C20">
            <v>73.180000000000007</v>
          </cell>
          <cell r="D20">
            <v>80.5</v>
          </cell>
        </row>
        <row r="21">
          <cell r="B21" t="str">
            <v>RAYAGADA</v>
          </cell>
          <cell r="C21">
            <v>45.24</v>
          </cell>
          <cell r="D21">
            <v>49.76</v>
          </cell>
        </row>
        <row r="22">
          <cell r="B22" t="str">
            <v>ROURKELA</v>
          </cell>
          <cell r="C22">
            <v>34.6</v>
          </cell>
          <cell r="D22">
            <v>38.06</v>
          </cell>
        </row>
        <row r="23">
          <cell r="B23" t="str">
            <v>SAMBALPUR</v>
          </cell>
          <cell r="C23">
            <v>33.26</v>
          </cell>
          <cell r="D23">
            <v>36.590000000000003</v>
          </cell>
        </row>
        <row r="24">
          <cell r="B24" t="str">
            <v>SIMILIGUDA</v>
          </cell>
          <cell r="C24">
            <v>63.86</v>
          </cell>
          <cell r="D24">
            <v>70.25</v>
          </cell>
        </row>
        <row r="25">
          <cell r="B25" t="str">
            <v>SUNDERGARH</v>
          </cell>
          <cell r="C25">
            <v>46.57</v>
          </cell>
          <cell r="D25">
            <v>51.23</v>
          </cell>
        </row>
        <row r="26">
          <cell r="B26" t="str">
            <v>TALCHER</v>
          </cell>
          <cell r="C26">
            <v>25.76</v>
          </cell>
          <cell r="D26">
            <v>28.34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1"/>
  <sheetViews>
    <sheetView tabSelected="1" workbookViewId="0">
      <selection activeCell="P9" sqref="P9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14.85546875" bestFit="1" customWidth="1"/>
    <col min="5" max="5" width="6.42578125" bestFit="1" customWidth="1"/>
    <col min="6" max="6" width="12.28515625" bestFit="1" customWidth="1"/>
    <col min="7" max="7" width="5.42578125" bestFit="1" customWidth="1"/>
    <col min="8" max="8" width="6.42578125" customWidth="1"/>
    <col min="9" max="9" width="5.85546875" customWidth="1"/>
    <col min="10" max="10" width="6.5703125" bestFit="1" customWidth="1"/>
    <col min="11" max="11" width="8.5703125" bestFit="1" customWidth="1"/>
  </cols>
  <sheetData>
    <row r="1" spans="1:11" ht="90" customHeight="1">
      <c r="A1" s="16"/>
      <c r="B1" s="17"/>
      <c r="C1" s="17"/>
      <c r="D1" s="17"/>
      <c r="E1" s="17"/>
      <c r="F1" s="17"/>
      <c r="G1" s="17"/>
      <c r="H1" s="18" t="s">
        <v>156</v>
      </c>
      <c r="I1" s="18"/>
      <c r="J1" s="18"/>
      <c r="K1" s="18"/>
    </row>
    <row r="2" spans="1:11" ht="70.5" customHeight="1">
      <c r="A2" s="16" t="s">
        <v>157</v>
      </c>
      <c r="B2" s="17"/>
      <c r="C2" s="17"/>
      <c r="D2" s="17"/>
      <c r="E2" s="17"/>
      <c r="F2" s="17"/>
      <c r="G2" s="17"/>
      <c r="H2" s="18" t="s">
        <v>163</v>
      </c>
      <c r="I2" s="18"/>
      <c r="J2" s="18"/>
      <c r="K2" s="18"/>
    </row>
    <row r="3" spans="1:11" s="1" customFormat="1">
      <c r="A3" s="5" t="s">
        <v>145</v>
      </c>
      <c r="B3" s="5" t="s">
        <v>146</v>
      </c>
      <c r="C3" s="5" t="s">
        <v>147</v>
      </c>
      <c r="D3" s="5" t="s">
        <v>148</v>
      </c>
      <c r="E3" s="5" t="s">
        <v>149</v>
      </c>
      <c r="F3" s="5" t="s">
        <v>150</v>
      </c>
      <c r="G3" s="5" t="s">
        <v>151</v>
      </c>
      <c r="H3" s="6" t="s">
        <v>152</v>
      </c>
      <c r="I3" s="6" t="s">
        <v>153</v>
      </c>
      <c r="J3" s="6" t="s">
        <v>154</v>
      </c>
      <c r="K3" s="6" t="s">
        <v>155</v>
      </c>
    </row>
    <row r="4" spans="1:11" s="1" customFormat="1">
      <c r="A4" s="3">
        <v>1</v>
      </c>
      <c r="B4" s="3" t="s">
        <v>160</v>
      </c>
      <c r="C4" s="9" t="s">
        <v>161</v>
      </c>
      <c r="D4" s="10">
        <v>2186</v>
      </c>
      <c r="E4" s="9" t="s">
        <v>81</v>
      </c>
      <c r="F4" s="9" t="s">
        <v>77</v>
      </c>
      <c r="G4" s="3">
        <v>5</v>
      </c>
      <c r="H4" s="3">
        <f>VLOOKUP(F4,'[1]ARISTO PHARMACEUTICALS PVT LTD'!$B$5:$D$26,3,FALSE)</f>
        <v>32.21</v>
      </c>
      <c r="I4" s="7">
        <f t="shared" ref="I4" si="0">G4*2</f>
        <v>10</v>
      </c>
      <c r="J4" s="7">
        <v>35</v>
      </c>
      <c r="K4" s="7">
        <f t="shared" ref="K4" si="1">G4*H4+I4+J4</f>
        <v>206.05</v>
      </c>
    </row>
    <row r="5" spans="1:11">
      <c r="A5" s="3">
        <v>2</v>
      </c>
      <c r="B5" s="3" t="s">
        <v>0</v>
      </c>
      <c r="C5" s="3" t="s">
        <v>82</v>
      </c>
      <c r="D5" s="3" t="s">
        <v>1</v>
      </c>
      <c r="E5" s="4" t="s">
        <v>81</v>
      </c>
      <c r="F5" s="3" t="s">
        <v>76</v>
      </c>
      <c r="G5" s="3">
        <v>1</v>
      </c>
      <c r="H5" s="7">
        <f>VLOOKUP(F5,'[1]ARISTO PHARMACEUTICALS PVT LTD'!$B$5:$D$26,3,FALSE)</f>
        <v>60.02</v>
      </c>
      <c r="I5" s="7">
        <f>G5*2</f>
        <v>2</v>
      </c>
      <c r="J5" s="7">
        <v>35</v>
      </c>
      <c r="K5" s="7">
        <f>G5*H5+I5+J5</f>
        <v>97.02000000000001</v>
      </c>
    </row>
    <row r="6" spans="1:11">
      <c r="A6" s="3">
        <v>3</v>
      </c>
      <c r="B6" s="3" t="s">
        <v>5</v>
      </c>
      <c r="C6" s="3" t="s">
        <v>93</v>
      </c>
      <c r="D6" s="3" t="s">
        <v>15</v>
      </c>
      <c r="E6" s="4" t="s">
        <v>81</v>
      </c>
      <c r="F6" s="3" t="s">
        <v>76</v>
      </c>
      <c r="G6" s="3">
        <v>11</v>
      </c>
      <c r="H6" s="7">
        <f>VLOOKUP(F6,'[1]ARISTO PHARMACEUTICALS PVT LTD'!$B$5:$D$26,3,FALSE)</f>
        <v>60.02</v>
      </c>
      <c r="I6" s="7">
        <f t="shared" ref="I6:I67" si="2">G6*2</f>
        <v>22</v>
      </c>
      <c r="J6" s="7">
        <v>35</v>
      </c>
      <c r="K6" s="7">
        <f t="shared" ref="K6:K67" si="3">G6*H6+I6+J6</f>
        <v>717.22</v>
      </c>
    </row>
    <row r="7" spans="1:11">
      <c r="A7" s="3">
        <v>4</v>
      </c>
      <c r="B7" s="3" t="s">
        <v>2</v>
      </c>
      <c r="C7" s="3" t="s">
        <v>83</v>
      </c>
      <c r="D7" s="3" t="s">
        <v>3</v>
      </c>
      <c r="E7" s="4" t="s">
        <v>81</v>
      </c>
      <c r="F7" s="3" t="s">
        <v>77</v>
      </c>
      <c r="G7" s="3">
        <v>5</v>
      </c>
      <c r="H7" s="7">
        <f>VLOOKUP(F7,'[1]ARISTO PHARMACEUTICALS PVT LTD'!$B$5:$D$26,3,FALSE)</f>
        <v>32.21</v>
      </c>
      <c r="I7" s="7">
        <f t="shared" si="2"/>
        <v>10</v>
      </c>
      <c r="J7" s="7">
        <v>35</v>
      </c>
      <c r="K7" s="7">
        <f t="shared" si="3"/>
        <v>206.05</v>
      </c>
    </row>
    <row r="8" spans="1:11">
      <c r="A8" s="3">
        <v>5</v>
      </c>
      <c r="B8" s="3" t="s">
        <v>2</v>
      </c>
      <c r="C8" s="3" t="s">
        <v>84</v>
      </c>
      <c r="D8" s="3" t="s">
        <v>4</v>
      </c>
      <c r="E8" s="4" t="s">
        <v>81</v>
      </c>
      <c r="F8" s="3" t="s">
        <v>78</v>
      </c>
      <c r="G8" s="3">
        <v>6</v>
      </c>
      <c r="H8" s="7">
        <f>VLOOKUP(F8,'[1]ARISTO PHARMACEUTICALS PVT LTD'!$B$5:$D$26,3,FALSE)</f>
        <v>38.06</v>
      </c>
      <c r="I8" s="7">
        <f t="shared" si="2"/>
        <v>12</v>
      </c>
      <c r="J8" s="7">
        <v>35</v>
      </c>
      <c r="K8" s="7">
        <f t="shared" si="3"/>
        <v>275.36</v>
      </c>
    </row>
    <row r="9" spans="1:11">
      <c r="A9" s="3">
        <v>6</v>
      </c>
      <c r="B9" s="3" t="s">
        <v>2</v>
      </c>
      <c r="C9" s="3" t="s">
        <v>85</v>
      </c>
      <c r="D9" s="3" t="s">
        <v>7</v>
      </c>
      <c r="E9" s="4" t="s">
        <v>81</v>
      </c>
      <c r="F9" s="3" t="s">
        <v>76</v>
      </c>
      <c r="G9" s="3">
        <v>5</v>
      </c>
      <c r="H9" s="7">
        <f>VLOOKUP(F9,'[1]ARISTO PHARMACEUTICALS PVT LTD'!$B$5:$D$26,3,FALSE)</f>
        <v>60.02</v>
      </c>
      <c r="I9" s="7">
        <f t="shared" si="2"/>
        <v>10</v>
      </c>
      <c r="J9" s="7">
        <v>35</v>
      </c>
      <c r="K9" s="7">
        <f t="shared" si="3"/>
        <v>345.1</v>
      </c>
    </row>
    <row r="10" spans="1:11">
      <c r="A10" s="3">
        <v>7</v>
      </c>
      <c r="B10" s="3" t="s">
        <v>6</v>
      </c>
      <c r="C10" s="3" t="s">
        <v>86</v>
      </c>
      <c r="D10" s="3" t="s">
        <v>8</v>
      </c>
      <c r="E10" s="4" t="s">
        <v>81</v>
      </c>
      <c r="F10" s="3" t="s">
        <v>79</v>
      </c>
      <c r="G10" s="3">
        <v>11</v>
      </c>
      <c r="H10" s="7">
        <f>VLOOKUP(F10,'[1]ARISTO PHARMACEUTICALS PVT LTD'!$B$5:$D$26,3,FALSE)</f>
        <v>29.27</v>
      </c>
      <c r="I10" s="7">
        <f t="shared" si="2"/>
        <v>22</v>
      </c>
      <c r="J10" s="7">
        <v>35</v>
      </c>
      <c r="K10" s="7">
        <f t="shared" si="3"/>
        <v>378.96999999999997</v>
      </c>
    </row>
    <row r="11" spans="1:11">
      <c r="A11" s="3">
        <v>8</v>
      </c>
      <c r="B11" s="3" t="s">
        <v>6</v>
      </c>
      <c r="C11" s="3" t="s">
        <v>87</v>
      </c>
      <c r="D11" s="3" t="s">
        <v>9</v>
      </c>
      <c r="E11" s="4" t="s">
        <v>81</v>
      </c>
      <c r="F11" s="3" t="s">
        <v>79</v>
      </c>
      <c r="G11" s="3">
        <v>2</v>
      </c>
      <c r="H11" s="7">
        <f>VLOOKUP(F11,'[1]ARISTO PHARMACEUTICALS PVT LTD'!$B$5:$D$26,3,FALSE)</f>
        <v>29.27</v>
      </c>
      <c r="I11" s="7">
        <f t="shared" si="2"/>
        <v>4</v>
      </c>
      <c r="J11" s="7">
        <v>35</v>
      </c>
      <c r="K11" s="7">
        <f t="shared" si="3"/>
        <v>97.539999999999992</v>
      </c>
    </row>
    <row r="12" spans="1:11">
      <c r="A12" s="3">
        <v>9</v>
      </c>
      <c r="B12" s="3" t="s">
        <v>6</v>
      </c>
      <c r="C12" s="3" t="s">
        <v>88</v>
      </c>
      <c r="D12" s="3" t="s">
        <v>10</v>
      </c>
      <c r="E12" s="4" t="s">
        <v>81</v>
      </c>
      <c r="F12" s="3" t="s">
        <v>79</v>
      </c>
      <c r="G12" s="3">
        <v>9</v>
      </c>
      <c r="H12" s="7">
        <f>VLOOKUP(F12,'[1]ARISTO PHARMACEUTICALS PVT LTD'!$B$5:$D$26,3,FALSE)</f>
        <v>29.27</v>
      </c>
      <c r="I12" s="7">
        <f t="shared" si="2"/>
        <v>18</v>
      </c>
      <c r="J12" s="7">
        <v>35</v>
      </c>
      <c r="K12" s="7">
        <f t="shared" si="3"/>
        <v>316.43</v>
      </c>
    </row>
    <row r="13" spans="1:11">
      <c r="A13" s="3">
        <v>10</v>
      </c>
      <c r="B13" s="3" t="s">
        <v>6</v>
      </c>
      <c r="C13" s="3" t="s">
        <v>89</v>
      </c>
      <c r="D13" s="3" t="s">
        <v>11</v>
      </c>
      <c r="E13" s="4" t="s">
        <v>81</v>
      </c>
      <c r="F13" s="3" t="s">
        <v>79</v>
      </c>
      <c r="G13" s="3">
        <v>9</v>
      </c>
      <c r="H13" s="7">
        <f>VLOOKUP(F13,'[1]ARISTO PHARMACEUTICALS PVT LTD'!$B$5:$D$26,3,FALSE)</f>
        <v>29.27</v>
      </c>
      <c r="I13" s="7">
        <f t="shared" si="2"/>
        <v>18</v>
      </c>
      <c r="J13" s="7">
        <v>35</v>
      </c>
      <c r="K13" s="7">
        <f t="shared" si="3"/>
        <v>316.43</v>
      </c>
    </row>
    <row r="14" spans="1:11">
      <c r="A14" s="3">
        <v>11</v>
      </c>
      <c r="B14" s="3" t="s">
        <v>6</v>
      </c>
      <c r="C14" s="3" t="s">
        <v>90</v>
      </c>
      <c r="D14" s="3" t="s">
        <v>12</v>
      </c>
      <c r="E14" s="4" t="s">
        <v>81</v>
      </c>
      <c r="F14" s="3" t="s">
        <v>79</v>
      </c>
      <c r="G14" s="3">
        <v>11</v>
      </c>
      <c r="H14" s="7">
        <f>VLOOKUP(F14,'[1]ARISTO PHARMACEUTICALS PVT LTD'!$B$5:$D$26,3,FALSE)</f>
        <v>29.27</v>
      </c>
      <c r="I14" s="7">
        <f t="shared" si="2"/>
        <v>22</v>
      </c>
      <c r="J14" s="7">
        <v>35</v>
      </c>
      <c r="K14" s="7">
        <f t="shared" si="3"/>
        <v>378.96999999999997</v>
      </c>
    </row>
    <row r="15" spans="1:11">
      <c r="A15" s="3">
        <v>12</v>
      </c>
      <c r="B15" s="3" t="s">
        <v>6</v>
      </c>
      <c r="C15" s="3" t="s">
        <v>91</v>
      </c>
      <c r="D15" s="3" t="s">
        <v>13</v>
      </c>
      <c r="E15" s="4" t="s">
        <v>81</v>
      </c>
      <c r="F15" s="3" t="s">
        <v>77</v>
      </c>
      <c r="G15" s="3">
        <v>8</v>
      </c>
      <c r="H15" s="7">
        <f>VLOOKUP(F15,'[1]ARISTO PHARMACEUTICALS PVT LTD'!$B$5:$D$26,3,FALSE)</f>
        <v>32.21</v>
      </c>
      <c r="I15" s="7">
        <f t="shared" si="2"/>
        <v>16</v>
      </c>
      <c r="J15" s="7">
        <v>35</v>
      </c>
      <c r="K15" s="7">
        <f t="shared" si="3"/>
        <v>308.68</v>
      </c>
    </row>
    <row r="16" spans="1:11">
      <c r="A16" s="3">
        <v>13</v>
      </c>
      <c r="B16" s="3" t="s">
        <v>6</v>
      </c>
      <c r="C16" s="3" t="s">
        <v>92</v>
      </c>
      <c r="D16" s="3" t="s">
        <v>14</v>
      </c>
      <c r="E16" s="4" t="s">
        <v>81</v>
      </c>
      <c r="F16" s="3" t="s">
        <v>77</v>
      </c>
      <c r="G16" s="3">
        <v>11</v>
      </c>
      <c r="H16" s="7">
        <f>VLOOKUP(F16,'[1]ARISTO PHARMACEUTICALS PVT LTD'!$B$5:$D$26,3,FALSE)</f>
        <v>32.21</v>
      </c>
      <c r="I16" s="7">
        <f t="shared" si="2"/>
        <v>22</v>
      </c>
      <c r="J16" s="7">
        <v>35</v>
      </c>
      <c r="K16" s="7">
        <f t="shared" si="3"/>
        <v>411.31</v>
      </c>
    </row>
    <row r="17" spans="1:11">
      <c r="A17" s="3">
        <v>14</v>
      </c>
      <c r="B17" s="3" t="s">
        <v>6</v>
      </c>
      <c r="C17" s="3" t="s">
        <v>94</v>
      </c>
      <c r="D17" s="3" t="s">
        <v>16</v>
      </c>
      <c r="E17" s="4" t="s">
        <v>81</v>
      </c>
      <c r="F17" s="3" t="s">
        <v>76</v>
      </c>
      <c r="G17" s="3">
        <v>9</v>
      </c>
      <c r="H17" s="7">
        <f>VLOOKUP(F17,'[1]ARISTO PHARMACEUTICALS PVT LTD'!$B$5:$D$26,3,FALSE)</f>
        <v>60.02</v>
      </c>
      <c r="I17" s="7">
        <f t="shared" si="2"/>
        <v>18</v>
      </c>
      <c r="J17" s="7">
        <v>35</v>
      </c>
      <c r="K17" s="7">
        <f t="shared" si="3"/>
        <v>593.18000000000006</v>
      </c>
    </row>
    <row r="18" spans="1:11">
      <c r="A18" s="3">
        <v>15</v>
      </c>
      <c r="B18" s="3" t="s">
        <v>6</v>
      </c>
      <c r="C18" s="3" t="s">
        <v>95</v>
      </c>
      <c r="D18" s="3" t="s">
        <v>17</v>
      </c>
      <c r="E18" s="4" t="s">
        <v>81</v>
      </c>
      <c r="F18" s="3" t="s">
        <v>76</v>
      </c>
      <c r="G18" s="3">
        <v>2</v>
      </c>
      <c r="H18" s="7">
        <f>VLOOKUP(F18,'[1]ARISTO PHARMACEUTICALS PVT LTD'!$B$5:$D$26,3,FALSE)</f>
        <v>60.02</v>
      </c>
      <c r="I18" s="7">
        <f t="shared" si="2"/>
        <v>4</v>
      </c>
      <c r="J18" s="7">
        <v>35</v>
      </c>
      <c r="K18" s="7">
        <f t="shared" si="3"/>
        <v>159.04000000000002</v>
      </c>
    </row>
    <row r="19" spans="1:11">
      <c r="A19" s="3">
        <v>16</v>
      </c>
      <c r="B19" s="3" t="s">
        <v>18</v>
      </c>
      <c r="C19" s="3" t="s">
        <v>96</v>
      </c>
      <c r="D19" s="3" t="s">
        <v>19</v>
      </c>
      <c r="E19" s="4" t="s">
        <v>81</v>
      </c>
      <c r="F19" s="3" t="s">
        <v>78</v>
      </c>
      <c r="G19" s="3">
        <v>8</v>
      </c>
      <c r="H19" s="7">
        <f>VLOOKUP(F19,'[1]ARISTO PHARMACEUTICALS PVT LTD'!$B$5:$D$26,3,FALSE)</f>
        <v>38.06</v>
      </c>
      <c r="I19" s="7">
        <f t="shared" si="2"/>
        <v>16</v>
      </c>
      <c r="J19" s="7">
        <v>35</v>
      </c>
      <c r="K19" s="7">
        <f t="shared" si="3"/>
        <v>355.48</v>
      </c>
    </row>
    <row r="20" spans="1:11">
      <c r="A20" s="3">
        <v>17</v>
      </c>
      <c r="B20" s="3" t="s">
        <v>18</v>
      </c>
      <c r="C20" s="3" t="s">
        <v>97</v>
      </c>
      <c r="D20" s="3" t="s">
        <v>20</v>
      </c>
      <c r="E20" s="4" t="s">
        <v>81</v>
      </c>
      <c r="F20" s="3" t="s">
        <v>78</v>
      </c>
      <c r="G20" s="3">
        <v>8</v>
      </c>
      <c r="H20" s="7">
        <f>VLOOKUP(F20,'[1]ARISTO PHARMACEUTICALS PVT LTD'!$B$5:$D$26,3,FALSE)</f>
        <v>38.06</v>
      </c>
      <c r="I20" s="7">
        <f t="shared" si="2"/>
        <v>16</v>
      </c>
      <c r="J20" s="7">
        <v>35</v>
      </c>
      <c r="K20" s="7">
        <f t="shared" si="3"/>
        <v>355.48</v>
      </c>
    </row>
    <row r="21" spans="1:11">
      <c r="A21" s="3">
        <v>18</v>
      </c>
      <c r="B21" s="3" t="s">
        <v>18</v>
      </c>
      <c r="C21" s="3" t="s">
        <v>98</v>
      </c>
      <c r="D21" s="3" t="s">
        <v>21</v>
      </c>
      <c r="E21" s="4" t="s">
        <v>81</v>
      </c>
      <c r="F21" s="3" t="s">
        <v>77</v>
      </c>
      <c r="G21" s="3">
        <v>7</v>
      </c>
      <c r="H21" s="7">
        <f>VLOOKUP(F21,'[1]ARISTO PHARMACEUTICALS PVT LTD'!$B$5:$D$26,3,FALSE)</f>
        <v>32.21</v>
      </c>
      <c r="I21" s="7">
        <f t="shared" si="2"/>
        <v>14</v>
      </c>
      <c r="J21" s="7">
        <v>35</v>
      </c>
      <c r="K21" s="7">
        <f t="shared" si="3"/>
        <v>274.47000000000003</v>
      </c>
    </row>
    <row r="22" spans="1:11">
      <c r="A22" s="3">
        <v>19</v>
      </c>
      <c r="B22" s="3" t="s">
        <v>18</v>
      </c>
      <c r="C22" s="3" t="s">
        <v>99</v>
      </c>
      <c r="D22" s="3" t="s">
        <v>23</v>
      </c>
      <c r="E22" s="4" t="s">
        <v>81</v>
      </c>
      <c r="F22" s="3" t="s">
        <v>77</v>
      </c>
      <c r="G22" s="3">
        <v>3</v>
      </c>
      <c r="H22" s="7">
        <f>VLOOKUP(F22,'[1]ARISTO PHARMACEUTICALS PVT LTD'!$B$5:$D$26,3,FALSE)</f>
        <v>32.21</v>
      </c>
      <c r="I22" s="7">
        <f t="shared" si="2"/>
        <v>6</v>
      </c>
      <c r="J22" s="7">
        <v>35</v>
      </c>
      <c r="K22" s="7">
        <f t="shared" si="3"/>
        <v>137.63</v>
      </c>
    </row>
    <row r="23" spans="1:11">
      <c r="A23" s="3">
        <v>20</v>
      </c>
      <c r="B23" s="3" t="s">
        <v>18</v>
      </c>
      <c r="C23" s="3" t="s">
        <v>102</v>
      </c>
      <c r="D23" s="3" t="s">
        <v>26</v>
      </c>
      <c r="E23" s="4" t="s">
        <v>81</v>
      </c>
      <c r="F23" s="3" t="s">
        <v>79</v>
      </c>
      <c r="G23" s="3">
        <v>3</v>
      </c>
      <c r="H23" s="7">
        <f>VLOOKUP(F23,'[1]ARISTO PHARMACEUTICALS PVT LTD'!$B$5:$D$26,3,FALSE)</f>
        <v>29.27</v>
      </c>
      <c r="I23" s="7">
        <f t="shared" si="2"/>
        <v>6</v>
      </c>
      <c r="J23" s="7">
        <v>35</v>
      </c>
      <c r="K23" s="7">
        <f t="shared" si="3"/>
        <v>128.81</v>
      </c>
    </row>
    <row r="24" spans="1:11">
      <c r="A24" s="3">
        <v>21</v>
      </c>
      <c r="B24" s="3" t="s">
        <v>18</v>
      </c>
      <c r="C24" s="3" t="s">
        <v>103</v>
      </c>
      <c r="D24" s="3" t="s">
        <v>27</v>
      </c>
      <c r="E24" s="4" t="s">
        <v>81</v>
      </c>
      <c r="F24" s="3" t="s">
        <v>79</v>
      </c>
      <c r="G24" s="3">
        <v>3</v>
      </c>
      <c r="H24" s="7">
        <f>VLOOKUP(F24,'[1]ARISTO PHARMACEUTICALS PVT LTD'!$B$5:$D$26,3,FALSE)</f>
        <v>29.27</v>
      </c>
      <c r="I24" s="7">
        <f t="shared" si="2"/>
        <v>6</v>
      </c>
      <c r="J24" s="7">
        <v>35</v>
      </c>
      <c r="K24" s="7">
        <f t="shared" si="3"/>
        <v>128.81</v>
      </c>
    </row>
    <row r="25" spans="1:11">
      <c r="A25" s="3">
        <v>22</v>
      </c>
      <c r="B25" s="3" t="s">
        <v>18</v>
      </c>
      <c r="C25" s="3" t="s">
        <v>104</v>
      </c>
      <c r="D25" s="3" t="s">
        <v>28</v>
      </c>
      <c r="E25" s="4" t="s">
        <v>81</v>
      </c>
      <c r="F25" s="3" t="s">
        <v>79</v>
      </c>
      <c r="G25" s="3">
        <v>7</v>
      </c>
      <c r="H25" s="7">
        <f>VLOOKUP(F25,'[1]ARISTO PHARMACEUTICALS PVT LTD'!$B$5:$D$26,3,FALSE)</f>
        <v>29.27</v>
      </c>
      <c r="I25" s="7">
        <f t="shared" si="2"/>
        <v>14</v>
      </c>
      <c r="J25" s="7">
        <v>35</v>
      </c>
      <c r="K25" s="7">
        <f t="shared" si="3"/>
        <v>253.89</v>
      </c>
    </row>
    <row r="26" spans="1:11">
      <c r="A26" s="3">
        <v>23</v>
      </c>
      <c r="B26" s="3" t="s">
        <v>18</v>
      </c>
      <c r="C26" s="3" t="s">
        <v>105</v>
      </c>
      <c r="D26" s="3" t="s">
        <v>29</v>
      </c>
      <c r="E26" s="4" t="s">
        <v>81</v>
      </c>
      <c r="F26" s="3" t="s">
        <v>79</v>
      </c>
      <c r="G26" s="3">
        <v>7</v>
      </c>
      <c r="H26" s="7">
        <f>VLOOKUP(F26,'[1]ARISTO PHARMACEUTICALS PVT LTD'!$B$5:$D$26,3,FALSE)</f>
        <v>29.27</v>
      </c>
      <c r="I26" s="7">
        <f t="shared" si="2"/>
        <v>14</v>
      </c>
      <c r="J26" s="7">
        <v>35</v>
      </c>
      <c r="K26" s="7">
        <f t="shared" si="3"/>
        <v>253.89</v>
      </c>
    </row>
    <row r="27" spans="1:11">
      <c r="A27" s="3">
        <v>24</v>
      </c>
      <c r="B27" s="3" t="s">
        <v>22</v>
      </c>
      <c r="C27" s="3" t="s">
        <v>100</v>
      </c>
      <c r="D27" s="3" t="s">
        <v>24</v>
      </c>
      <c r="E27" s="4" t="s">
        <v>81</v>
      </c>
      <c r="F27" s="3" t="s">
        <v>76</v>
      </c>
      <c r="G27" s="3">
        <v>7</v>
      </c>
      <c r="H27" s="7">
        <f>VLOOKUP(F27,'[1]ARISTO PHARMACEUTICALS PVT LTD'!$B$5:$D$26,3,FALSE)</f>
        <v>60.02</v>
      </c>
      <c r="I27" s="7">
        <f t="shared" si="2"/>
        <v>14</v>
      </c>
      <c r="J27" s="7">
        <v>35</v>
      </c>
      <c r="K27" s="7">
        <f t="shared" si="3"/>
        <v>469.14000000000004</v>
      </c>
    </row>
    <row r="28" spans="1:11">
      <c r="A28" s="3">
        <v>25</v>
      </c>
      <c r="B28" s="3" t="s">
        <v>22</v>
      </c>
      <c r="C28" s="3" t="s">
        <v>101</v>
      </c>
      <c r="D28" s="3" t="s">
        <v>25</v>
      </c>
      <c r="E28" s="4" t="s">
        <v>81</v>
      </c>
      <c r="F28" s="3" t="s">
        <v>76</v>
      </c>
      <c r="G28" s="3">
        <v>3</v>
      </c>
      <c r="H28" s="7">
        <f>VLOOKUP(F28,'[1]ARISTO PHARMACEUTICALS PVT LTD'!$B$5:$D$26,3,FALSE)</f>
        <v>60.02</v>
      </c>
      <c r="I28" s="7">
        <f t="shared" si="2"/>
        <v>6</v>
      </c>
      <c r="J28" s="7">
        <v>35</v>
      </c>
      <c r="K28" s="7">
        <f t="shared" si="3"/>
        <v>221.06</v>
      </c>
    </row>
    <row r="29" spans="1:11">
      <c r="A29" s="3">
        <v>26</v>
      </c>
      <c r="B29" s="3" t="s">
        <v>30</v>
      </c>
      <c r="C29" s="3" t="s">
        <v>106</v>
      </c>
      <c r="D29" s="3" t="s">
        <v>31</v>
      </c>
      <c r="E29" s="4" t="s">
        <v>81</v>
      </c>
      <c r="F29" s="3" t="s">
        <v>78</v>
      </c>
      <c r="G29" s="3">
        <v>6</v>
      </c>
      <c r="H29" s="7">
        <f>VLOOKUP(F29,'[1]ARISTO PHARMACEUTICALS PVT LTD'!$B$5:$D$26,3,FALSE)</f>
        <v>38.06</v>
      </c>
      <c r="I29" s="7">
        <f t="shared" si="2"/>
        <v>12</v>
      </c>
      <c r="J29" s="7">
        <v>35</v>
      </c>
      <c r="K29" s="7">
        <f t="shared" si="3"/>
        <v>275.36</v>
      </c>
    </row>
    <row r="30" spans="1:11">
      <c r="A30" s="3">
        <v>27</v>
      </c>
      <c r="B30" s="3" t="s">
        <v>30</v>
      </c>
      <c r="C30" s="3" t="s">
        <v>107</v>
      </c>
      <c r="D30" s="3" t="s">
        <v>32</v>
      </c>
      <c r="E30" s="4" t="s">
        <v>81</v>
      </c>
      <c r="F30" s="3" t="s">
        <v>78</v>
      </c>
      <c r="G30" s="3">
        <v>3</v>
      </c>
      <c r="H30" s="7">
        <f>VLOOKUP(F30,'[1]ARISTO PHARMACEUTICALS PVT LTD'!$B$5:$D$26,3,FALSE)</f>
        <v>38.06</v>
      </c>
      <c r="I30" s="7">
        <f t="shared" si="2"/>
        <v>6</v>
      </c>
      <c r="J30" s="7">
        <v>35</v>
      </c>
      <c r="K30" s="7">
        <f t="shared" si="3"/>
        <v>155.18</v>
      </c>
    </row>
    <row r="31" spans="1:11">
      <c r="A31" s="3">
        <v>28</v>
      </c>
      <c r="B31" s="3" t="s">
        <v>30</v>
      </c>
      <c r="C31" s="3" t="s">
        <v>108</v>
      </c>
      <c r="D31" s="3" t="s">
        <v>33</v>
      </c>
      <c r="E31" s="4" t="s">
        <v>81</v>
      </c>
      <c r="F31" s="3" t="s">
        <v>78</v>
      </c>
      <c r="G31" s="3">
        <v>3</v>
      </c>
      <c r="H31" s="7">
        <f>VLOOKUP(F31,'[1]ARISTO PHARMACEUTICALS PVT LTD'!$B$5:$D$26,3,FALSE)</f>
        <v>38.06</v>
      </c>
      <c r="I31" s="7">
        <f t="shared" si="2"/>
        <v>6</v>
      </c>
      <c r="J31" s="7">
        <v>35</v>
      </c>
      <c r="K31" s="7">
        <f t="shared" si="3"/>
        <v>155.18</v>
      </c>
    </row>
    <row r="32" spans="1:11">
      <c r="A32" s="3">
        <v>29</v>
      </c>
      <c r="B32" s="3" t="s">
        <v>30</v>
      </c>
      <c r="C32" s="3" t="s">
        <v>109</v>
      </c>
      <c r="D32" s="3" t="s">
        <v>34</v>
      </c>
      <c r="E32" s="4" t="s">
        <v>81</v>
      </c>
      <c r="F32" s="3" t="s">
        <v>78</v>
      </c>
      <c r="G32" s="3">
        <v>6</v>
      </c>
      <c r="H32" s="7">
        <f>VLOOKUP(F32,'[1]ARISTO PHARMACEUTICALS PVT LTD'!$B$5:$D$26,3,FALSE)</f>
        <v>38.06</v>
      </c>
      <c r="I32" s="7">
        <f t="shared" si="2"/>
        <v>12</v>
      </c>
      <c r="J32" s="7">
        <v>35</v>
      </c>
      <c r="K32" s="7">
        <f t="shared" si="3"/>
        <v>275.36</v>
      </c>
    </row>
    <row r="33" spans="1:11">
      <c r="A33" s="3">
        <v>30</v>
      </c>
      <c r="B33" s="3" t="s">
        <v>30</v>
      </c>
      <c r="C33" s="3" t="s">
        <v>110</v>
      </c>
      <c r="D33" s="3" t="s">
        <v>35</v>
      </c>
      <c r="E33" s="4" t="s">
        <v>81</v>
      </c>
      <c r="F33" s="3" t="s">
        <v>79</v>
      </c>
      <c r="G33" s="3">
        <v>2</v>
      </c>
      <c r="H33" s="7">
        <f>VLOOKUP(F33,'[1]ARISTO PHARMACEUTICALS PVT LTD'!$B$5:$D$26,3,FALSE)</f>
        <v>29.27</v>
      </c>
      <c r="I33" s="7">
        <f t="shared" si="2"/>
        <v>4</v>
      </c>
      <c r="J33" s="7">
        <v>35</v>
      </c>
      <c r="K33" s="7">
        <f t="shared" si="3"/>
        <v>97.539999999999992</v>
      </c>
    </row>
    <row r="34" spans="1:11">
      <c r="A34" s="3">
        <v>31</v>
      </c>
      <c r="B34" s="3" t="s">
        <v>30</v>
      </c>
      <c r="C34" s="3" t="s">
        <v>111</v>
      </c>
      <c r="D34" s="3" t="s">
        <v>36</v>
      </c>
      <c r="E34" s="4" t="s">
        <v>81</v>
      </c>
      <c r="F34" s="3" t="s">
        <v>79</v>
      </c>
      <c r="G34" s="3">
        <v>8</v>
      </c>
      <c r="H34" s="7">
        <f>VLOOKUP(F34,'[1]ARISTO PHARMACEUTICALS PVT LTD'!$B$5:$D$26,3,FALSE)</f>
        <v>29.27</v>
      </c>
      <c r="I34" s="7">
        <f t="shared" si="2"/>
        <v>16</v>
      </c>
      <c r="J34" s="7">
        <v>35</v>
      </c>
      <c r="K34" s="7">
        <f t="shared" si="3"/>
        <v>285.15999999999997</v>
      </c>
    </row>
    <row r="35" spans="1:11">
      <c r="A35" s="3">
        <v>32</v>
      </c>
      <c r="B35" s="3" t="s">
        <v>30</v>
      </c>
      <c r="C35" s="3" t="s">
        <v>112</v>
      </c>
      <c r="D35" s="3" t="s">
        <v>37</v>
      </c>
      <c r="E35" s="4" t="s">
        <v>81</v>
      </c>
      <c r="F35" s="3" t="s">
        <v>79</v>
      </c>
      <c r="G35" s="3">
        <v>8</v>
      </c>
      <c r="H35" s="7">
        <f>VLOOKUP(F35,'[1]ARISTO PHARMACEUTICALS PVT LTD'!$B$5:$D$26,3,FALSE)</f>
        <v>29.27</v>
      </c>
      <c r="I35" s="7">
        <f t="shared" si="2"/>
        <v>16</v>
      </c>
      <c r="J35" s="7">
        <v>35</v>
      </c>
      <c r="K35" s="7">
        <f t="shared" si="3"/>
        <v>285.15999999999997</v>
      </c>
    </row>
    <row r="36" spans="1:11">
      <c r="A36" s="3">
        <v>33</v>
      </c>
      <c r="B36" s="3" t="s">
        <v>38</v>
      </c>
      <c r="C36" s="3" t="s">
        <v>113</v>
      </c>
      <c r="D36" s="3" t="s">
        <v>39</v>
      </c>
      <c r="E36" s="4" t="s">
        <v>81</v>
      </c>
      <c r="F36" s="3" t="s">
        <v>80</v>
      </c>
      <c r="G36" s="3">
        <v>3</v>
      </c>
      <c r="H36" s="7">
        <f>VLOOKUP(F36,'[1]ARISTO PHARMACEUTICALS PVT LTD'!$B$5:$D$26,3,FALSE)</f>
        <v>96.6</v>
      </c>
      <c r="I36" s="7">
        <f t="shared" si="2"/>
        <v>6</v>
      </c>
      <c r="J36" s="7">
        <v>35</v>
      </c>
      <c r="K36" s="7">
        <f t="shared" si="3"/>
        <v>330.79999999999995</v>
      </c>
    </row>
    <row r="37" spans="1:11">
      <c r="A37" s="3">
        <v>34</v>
      </c>
      <c r="B37" s="3" t="s">
        <v>38</v>
      </c>
      <c r="C37" s="3" t="s">
        <v>114</v>
      </c>
      <c r="D37" s="3" t="s">
        <v>40</v>
      </c>
      <c r="E37" s="4" t="s">
        <v>81</v>
      </c>
      <c r="F37" s="3" t="s">
        <v>76</v>
      </c>
      <c r="G37" s="3">
        <v>5</v>
      </c>
      <c r="H37" s="7">
        <f>VLOOKUP(F37,'[1]ARISTO PHARMACEUTICALS PVT LTD'!$B$5:$D$26,3,FALSE)</f>
        <v>60.02</v>
      </c>
      <c r="I37" s="7">
        <f t="shared" si="2"/>
        <v>10</v>
      </c>
      <c r="J37" s="7">
        <v>35</v>
      </c>
      <c r="K37" s="7">
        <f t="shared" si="3"/>
        <v>345.1</v>
      </c>
    </row>
    <row r="38" spans="1:11">
      <c r="A38" s="3">
        <v>35</v>
      </c>
      <c r="B38" s="3" t="s">
        <v>38</v>
      </c>
      <c r="C38" s="3" t="s">
        <v>115</v>
      </c>
      <c r="D38" s="3" t="s">
        <v>41</v>
      </c>
      <c r="E38" s="4" t="s">
        <v>81</v>
      </c>
      <c r="F38" s="3" t="s">
        <v>76</v>
      </c>
      <c r="G38" s="3">
        <v>2</v>
      </c>
      <c r="H38" s="7">
        <f>VLOOKUP(F38,'[1]ARISTO PHARMACEUTICALS PVT LTD'!$B$5:$D$26,3,FALSE)</f>
        <v>60.02</v>
      </c>
      <c r="I38" s="7">
        <f t="shared" si="2"/>
        <v>4</v>
      </c>
      <c r="J38" s="7">
        <v>35</v>
      </c>
      <c r="K38" s="7">
        <f t="shared" si="3"/>
        <v>159.04000000000002</v>
      </c>
    </row>
    <row r="39" spans="1:11">
      <c r="A39" s="3">
        <v>36</v>
      </c>
      <c r="B39" s="3" t="s">
        <v>42</v>
      </c>
      <c r="C39" s="3" t="s">
        <v>116</v>
      </c>
      <c r="D39" s="3" t="s">
        <v>43</v>
      </c>
      <c r="E39" s="4" t="s">
        <v>81</v>
      </c>
      <c r="F39" s="3" t="s">
        <v>78</v>
      </c>
      <c r="G39" s="3">
        <v>1</v>
      </c>
      <c r="H39" s="7">
        <f>VLOOKUP(F39,'[1]ARISTO PHARMACEUTICALS PVT LTD'!$B$5:$D$26,3,FALSE)</f>
        <v>38.06</v>
      </c>
      <c r="I39" s="7">
        <f t="shared" si="2"/>
        <v>2</v>
      </c>
      <c r="J39" s="7">
        <v>35</v>
      </c>
      <c r="K39" s="7">
        <f t="shared" si="3"/>
        <v>75.06</v>
      </c>
    </row>
    <row r="40" spans="1:11">
      <c r="A40" s="3">
        <v>37</v>
      </c>
      <c r="B40" s="3" t="s">
        <v>42</v>
      </c>
      <c r="C40" s="3" t="s">
        <v>117</v>
      </c>
      <c r="D40" s="3" t="s">
        <v>44</v>
      </c>
      <c r="E40" s="4" t="s">
        <v>81</v>
      </c>
      <c r="F40" s="3" t="s">
        <v>79</v>
      </c>
      <c r="G40" s="3">
        <v>8</v>
      </c>
      <c r="H40" s="7">
        <f>VLOOKUP(F40,'[1]ARISTO PHARMACEUTICALS PVT LTD'!$B$5:$D$26,3,FALSE)</f>
        <v>29.27</v>
      </c>
      <c r="I40" s="7">
        <f t="shared" si="2"/>
        <v>16</v>
      </c>
      <c r="J40" s="7">
        <v>35</v>
      </c>
      <c r="K40" s="7">
        <f t="shared" si="3"/>
        <v>285.15999999999997</v>
      </c>
    </row>
    <row r="41" spans="1:11">
      <c r="A41" s="3">
        <v>38</v>
      </c>
      <c r="B41" s="3" t="s">
        <v>42</v>
      </c>
      <c r="C41" s="3" t="s">
        <v>127</v>
      </c>
      <c r="D41" s="3" t="s">
        <v>56</v>
      </c>
      <c r="E41" s="4" t="s">
        <v>81</v>
      </c>
      <c r="F41" s="3" t="s">
        <v>77</v>
      </c>
      <c r="G41" s="3">
        <v>6</v>
      </c>
      <c r="H41" s="7">
        <f>VLOOKUP(F41,'[1]ARISTO PHARMACEUTICALS PVT LTD'!$B$5:$D$26,3,FALSE)</f>
        <v>32.21</v>
      </c>
      <c r="I41" s="7">
        <f t="shared" si="2"/>
        <v>12</v>
      </c>
      <c r="J41" s="7">
        <v>35</v>
      </c>
      <c r="K41" s="7">
        <f t="shared" si="3"/>
        <v>240.26</v>
      </c>
    </row>
    <row r="42" spans="1:11">
      <c r="A42" s="3">
        <v>39</v>
      </c>
      <c r="B42" s="3" t="s">
        <v>45</v>
      </c>
      <c r="C42" s="3" t="s">
        <v>118</v>
      </c>
      <c r="D42" s="3" t="s">
        <v>46</v>
      </c>
      <c r="E42" s="4" t="s">
        <v>81</v>
      </c>
      <c r="F42" s="3" t="s">
        <v>76</v>
      </c>
      <c r="G42" s="3">
        <v>6</v>
      </c>
      <c r="H42" s="7">
        <f>VLOOKUP(F42,'[1]ARISTO PHARMACEUTICALS PVT LTD'!$B$5:$D$26,3,FALSE)</f>
        <v>60.02</v>
      </c>
      <c r="I42" s="7">
        <f t="shared" si="2"/>
        <v>12</v>
      </c>
      <c r="J42" s="7">
        <v>35</v>
      </c>
      <c r="K42" s="7">
        <f t="shared" si="3"/>
        <v>407.12</v>
      </c>
    </row>
    <row r="43" spans="1:11">
      <c r="A43" s="3">
        <v>40</v>
      </c>
      <c r="B43" s="3" t="s">
        <v>45</v>
      </c>
      <c r="C43" s="3" t="s">
        <v>119</v>
      </c>
      <c r="D43" s="3" t="s">
        <v>48</v>
      </c>
      <c r="E43" s="4" t="s">
        <v>81</v>
      </c>
      <c r="F43" s="3" t="s">
        <v>76</v>
      </c>
      <c r="G43" s="3">
        <v>6</v>
      </c>
      <c r="H43" s="7">
        <f>VLOOKUP(F43,'[1]ARISTO PHARMACEUTICALS PVT LTD'!$B$5:$D$26,3,FALSE)</f>
        <v>60.02</v>
      </c>
      <c r="I43" s="7">
        <f t="shared" si="2"/>
        <v>12</v>
      </c>
      <c r="J43" s="7">
        <v>35</v>
      </c>
      <c r="K43" s="7">
        <f t="shared" si="3"/>
        <v>407.12</v>
      </c>
    </row>
    <row r="44" spans="1:11">
      <c r="A44" s="3">
        <v>41</v>
      </c>
      <c r="B44" s="3" t="s">
        <v>45</v>
      </c>
      <c r="C44" s="3" t="s">
        <v>120</v>
      </c>
      <c r="D44" s="3" t="s">
        <v>49</v>
      </c>
      <c r="E44" s="4" t="s">
        <v>81</v>
      </c>
      <c r="F44" s="3" t="s">
        <v>78</v>
      </c>
      <c r="G44" s="3">
        <v>6</v>
      </c>
      <c r="H44" s="7">
        <f>VLOOKUP(F44,'[1]ARISTO PHARMACEUTICALS PVT LTD'!$B$5:$D$26,3,FALSE)</f>
        <v>38.06</v>
      </c>
      <c r="I44" s="7">
        <f t="shared" si="2"/>
        <v>12</v>
      </c>
      <c r="J44" s="7">
        <v>35</v>
      </c>
      <c r="K44" s="7">
        <f t="shared" si="3"/>
        <v>275.36</v>
      </c>
    </row>
    <row r="45" spans="1:11">
      <c r="A45" s="3">
        <v>42</v>
      </c>
      <c r="B45" s="3" t="s">
        <v>45</v>
      </c>
      <c r="C45" s="3" t="s">
        <v>121</v>
      </c>
      <c r="D45" s="3" t="s">
        <v>50</v>
      </c>
      <c r="E45" s="4" t="s">
        <v>81</v>
      </c>
      <c r="F45" s="3" t="s">
        <v>78</v>
      </c>
      <c r="G45" s="3">
        <v>6</v>
      </c>
      <c r="H45" s="7">
        <f>VLOOKUP(F45,'[1]ARISTO PHARMACEUTICALS PVT LTD'!$B$5:$D$26,3,FALSE)</f>
        <v>38.06</v>
      </c>
      <c r="I45" s="7">
        <f t="shared" si="2"/>
        <v>12</v>
      </c>
      <c r="J45" s="7">
        <v>35</v>
      </c>
      <c r="K45" s="7">
        <f t="shared" si="3"/>
        <v>275.36</v>
      </c>
    </row>
    <row r="46" spans="1:11">
      <c r="A46" s="3">
        <v>43</v>
      </c>
      <c r="B46" s="3" t="s">
        <v>45</v>
      </c>
      <c r="C46" s="3" t="s">
        <v>122</v>
      </c>
      <c r="D46" s="3" t="s">
        <v>51</v>
      </c>
      <c r="E46" s="4" t="s">
        <v>81</v>
      </c>
      <c r="F46" s="3" t="s">
        <v>79</v>
      </c>
      <c r="G46" s="3">
        <v>7</v>
      </c>
      <c r="H46" s="7">
        <f>VLOOKUP(F46,'[1]ARISTO PHARMACEUTICALS PVT LTD'!$B$5:$D$26,3,FALSE)</f>
        <v>29.27</v>
      </c>
      <c r="I46" s="7">
        <f t="shared" si="2"/>
        <v>14</v>
      </c>
      <c r="J46" s="7">
        <v>35</v>
      </c>
      <c r="K46" s="7">
        <f t="shared" si="3"/>
        <v>253.89</v>
      </c>
    </row>
    <row r="47" spans="1:11">
      <c r="A47" s="3">
        <v>44</v>
      </c>
      <c r="B47" s="3" t="s">
        <v>45</v>
      </c>
      <c r="C47" s="3" t="s">
        <v>123</v>
      </c>
      <c r="D47" s="3" t="s">
        <v>52</v>
      </c>
      <c r="E47" s="4" t="s">
        <v>81</v>
      </c>
      <c r="F47" s="3" t="s">
        <v>79</v>
      </c>
      <c r="G47" s="3">
        <v>6</v>
      </c>
      <c r="H47" s="7">
        <f>VLOOKUP(F47,'[1]ARISTO PHARMACEUTICALS PVT LTD'!$B$5:$D$26,3,FALSE)</f>
        <v>29.27</v>
      </c>
      <c r="I47" s="7">
        <f t="shared" si="2"/>
        <v>12</v>
      </c>
      <c r="J47" s="7">
        <v>35</v>
      </c>
      <c r="K47" s="7">
        <f t="shared" si="3"/>
        <v>222.62</v>
      </c>
    </row>
    <row r="48" spans="1:11">
      <c r="A48" s="3">
        <v>45</v>
      </c>
      <c r="B48" s="3" t="s">
        <v>45</v>
      </c>
      <c r="C48" s="3" t="s">
        <v>124</v>
      </c>
      <c r="D48" s="3" t="s">
        <v>53</v>
      </c>
      <c r="E48" s="4" t="s">
        <v>81</v>
      </c>
      <c r="F48" s="3" t="s">
        <v>79</v>
      </c>
      <c r="G48" s="3">
        <v>1</v>
      </c>
      <c r="H48" s="7">
        <f>VLOOKUP(F48,'[1]ARISTO PHARMACEUTICALS PVT LTD'!$B$5:$D$26,3,FALSE)</f>
        <v>29.27</v>
      </c>
      <c r="I48" s="7">
        <f t="shared" si="2"/>
        <v>2</v>
      </c>
      <c r="J48" s="7">
        <v>35</v>
      </c>
      <c r="K48" s="7">
        <f t="shared" si="3"/>
        <v>66.27</v>
      </c>
    </row>
    <row r="49" spans="1:11">
      <c r="A49" s="3">
        <v>46</v>
      </c>
      <c r="B49" s="3" t="s">
        <v>45</v>
      </c>
      <c r="C49" s="3" t="s">
        <v>125</v>
      </c>
      <c r="D49" s="3" t="s">
        <v>54</v>
      </c>
      <c r="E49" s="4" t="s">
        <v>81</v>
      </c>
      <c r="F49" s="3" t="s">
        <v>79</v>
      </c>
      <c r="G49" s="3">
        <v>6</v>
      </c>
      <c r="H49" s="7">
        <f>VLOOKUP(F49,'[1]ARISTO PHARMACEUTICALS PVT LTD'!$B$5:$D$26,3,FALSE)</f>
        <v>29.27</v>
      </c>
      <c r="I49" s="7">
        <f t="shared" si="2"/>
        <v>12</v>
      </c>
      <c r="J49" s="7">
        <v>35</v>
      </c>
      <c r="K49" s="7">
        <f t="shared" si="3"/>
        <v>222.62</v>
      </c>
    </row>
    <row r="50" spans="1:11">
      <c r="A50" s="3">
        <v>47</v>
      </c>
      <c r="B50" s="3" t="s">
        <v>45</v>
      </c>
      <c r="C50" s="3" t="s">
        <v>126</v>
      </c>
      <c r="D50" s="3" t="s">
        <v>55</v>
      </c>
      <c r="E50" s="4" t="s">
        <v>81</v>
      </c>
      <c r="F50" s="3" t="s">
        <v>79</v>
      </c>
      <c r="G50" s="3">
        <v>6</v>
      </c>
      <c r="H50" s="7">
        <f>VLOOKUP(F50,'[1]ARISTO PHARMACEUTICALS PVT LTD'!$B$5:$D$26,3,FALSE)</f>
        <v>29.27</v>
      </c>
      <c r="I50" s="7">
        <f t="shared" si="2"/>
        <v>12</v>
      </c>
      <c r="J50" s="7">
        <v>35</v>
      </c>
      <c r="K50" s="7">
        <f t="shared" si="3"/>
        <v>222.62</v>
      </c>
    </row>
    <row r="51" spans="1:11">
      <c r="A51" s="3">
        <v>48</v>
      </c>
      <c r="B51" s="3" t="s">
        <v>45</v>
      </c>
      <c r="C51" s="3" t="s">
        <v>128</v>
      </c>
      <c r="D51" s="3" t="s">
        <v>57</v>
      </c>
      <c r="E51" s="4" t="s">
        <v>81</v>
      </c>
      <c r="F51" s="3" t="s">
        <v>77</v>
      </c>
      <c r="G51" s="3">
        <v>6</v>
      </c>
      <c r="H51" s="7">
        <f>VLOOKUP(F51,'[1]ARISTO PHARMACEUTICALS PVT LTD'!$B$5:$D$26,3,FALSE)</f>
        <v>32.21</v>
      </c>
      <c r="I51" s="7">
        <f t="shared" si="2"/>
        <v>12</v>
      </c>
      <c r="J51" s="7">
        <v>35</v>
      </c>
      <c r="K51" s="7">
        <f t="shared" si="3"/>
        <v>240.26</v>
      </c>
    </row>
    <row r="52" spans="1:11">
      <c r="A52" s="3">
        <v>49</v>
      </c>
      <c r="B52" s="3" t="s">
        <v>47</v>
      </c>
      <c r="C52" s="3" t="s">
        <v>136</v>
      </c>
      <c r="D52" s="3" t="s">
        <v>67</v>
      </c>
      <c r="E52" s="4" t="s">
        <v>81</v>
      </c>
      <c r="F52" s="3" t="s">
        <v>78</v>
      </c>
      <c r="G52" s="3">
        <v>6</v>
      </c>
      <c r="H52" s="7">
        <f>VLOOKUP(F52,'[1]ARISTO PHARMACEUTICALS PVT LTD'!$B$5:$D$26,3,FALSE)</f>
        <v>38.06</v>
      </c>
      <c r="I52" s="7">
        <f t="shared" si="2"/>
        <v>12</v>
      </c>
      <c r="J52" s="7">
        <v>35</v>
      </c>
      <c r="K52" s="7">
        <f t="shared" si="3"/>
        <v>275.36</v>
      </c>
    </row>
    <row r="53" spans="1:11">
      <c r="A53" s="3">
        <v>50</v>
      </c>
      <c r="B53" s="3" t="s">
        <v>47</v>
      </c>
      <c r="C53" s="3" t="s">
        <v>139</v>
      </c>
      <c r="D53" s="3" t="s">
        <v>70</v>
      </c>
      <c r="E53" s="4" t="s">
        <v>81</v>
      </c>
      <c r="F53" s="3" t="s">
        <v>78</v>
      </c>
      <c r="G53" s="3">
        <v>2</v>
      </c>
      <c r="H53" s="7">
        <f>VLOOKUP(F53,'[1]ARISTO PHARMACEUTICALS PVT LTD'!$B$5:$D$26,3,FALSE)</f>
        <v>38.06</v>
      </c>
      <c r="I53" s="7">
        <f t="shared" si="2"/>
        <v>4</v>
      </c>
      <c r="J53" s="7">
        <v>35</v>
      </c>
      <c r="K53" s="7">
        <f t="shared" si="3"/>
        <v>115.12</v>
      </c>
    </row>
    <row r="54" spans="1:11">
      <c r="A54" s="3">
        <v>51</v>
      </c>
      <c r="B54" s="3" t="s">
        <v>58</v>
      </c>
      <c r="C54" s="3" t="s">
        <v>129</v>
      </c>
      <c r="D54" s="3" t="s">
        <v>59</v>
      </c>
      <c r="E54" s="4" t="s">
        <v>81</v>
      </c>
      <c r="F54" s="3" t="s">
        <v>76</v>
      </c>
      <c r="G54" s="3">
        <v>5</v>
      </c>
      <c r="H54" s="7">
        <f>VLOOKUP(F54,'[1]ARISTO PHARMACEUTICALS PVT LTD'!$B$5:$D$26,3,FALSE)</f>
        <v>60.02</v>
      </c>
      <c r="I54" s="7">
        <f t="shared" si="2"/>
        <v>10</v>
      </c>
      <c r="J54" s="7">
        <v>35</v>
      </c>
      <c r="K54" s="7">
        <f t="shared" si="3"/>
        <v>345.1</v>
      </c>
    </row>
    <row r="55" spans="1:11">
      <c r="A55" s="3">
        <v>52</v>
      </c>
      <c r="B55" s="3" t="s">
        <v>58</v>
      </c>
      <c r="C55" s="3" t="s">
        <v>130</v>
      </c>
      <c r="D55" s="3" t="s">
        <v>60</v>
      </c>
      <c r="E55" s="4" t="s">
        <v>81</v>
      </c>
      <c r="F55" s="3" t="s">
        <v>76</v>
      </c>
      <c r="G55" s="3">
        <v>5</v>
      </c>
      <c r="H55" s="7">
        <f>VLOOKUP(F55,'[1]ARISTO PHARMACEUTICALS PVT LTD'!$B$5:$D$26,3,FALSE)</f>
        <v>60.02</v>
      </c>
      <c r="I55" s="7">
        <f t="shared" si="2"/>
        <v>10</v>
      </c>
      <c r="J55" s="7">
        <v>35</v>
      </c>
      <c r="K55" s="7">
        <f t="shared" si="3"/>
        <v>345.1</v>
      </c>
    </row>
    <row r="56" spans="1:11">
      <c r="A56" s="3">
        <v>53</v>
      </c>
      <c r="B56" s="3" t="s">
        <v>58</v>
      </c>
      <c r="C56" s="3" t="s">
        <v>131</v>
      </c>
      <c r="D56" s="3" t="s">
        <v>61</v>
      </c>
      <c r="E56" s="4" t="s">
        <v>81</v>
      </c>
      <c r="F56" s="3" t="s">
        <v>76</v>
      </c>
      <c r="G56" s="3">
        <v>2</v>
      </c>
      <c r="H56" s="7">
        <f>VLOOKUP(F56,'[1]ARISTO PHARMACEUTICALS PVT LTD'!$B$5:$D$26,3,FALSE)</f>
        <v>60.02</v>
      </c>
      <c r="I56" s="7">
        <f t="shared" si="2"/>
        <v>4</v>
      </c>
      <c r="J56" s="7">
        <v>35</v>
      </c>
      <c r="K56" s="7">
        <f t="shared" si="3"/>
        <v>159.04000000000002</v>
      </c>
    </row>
    <row r="57" spans="1:11">
      <c r="A57" s="3">
        <v>54</v>
      </c>
      <c r="B57" s="3" t="s">
        <v>58</v>
      </c>
      <c r="C57" s="3" t="s">
        <v>132</v>
      </c>
      <c r="D57" s="3" t="s">
        <v>62</v>
      </c>
      <c r="E57" s="4" t="s">
        <v>81</v>
      </c>
      <c r="F57" s="3" t="s">
        <v>76</v>
      </c>
      <c r="G57" s="3">
        <v>2</v>
      </c>
      <c r="H57" s="7">
        <f>VLOOKUP(F57,'[1]ARISTO PHARMACEUTICALS PVT LTD'!$B$5:$D$26,3,FALSE)</f>
        <v>60.02</v>
      </c>
      <c r="I57" s="7">
        <f t="shared" si="2"/>
        <v>4</v>
      </c>
      <c r="J57" s="7">
        <v>35</v>
      </c>
      <c r="K57" s="7">
        <f t="shared" si="3"/>
        <v>159.04000000000002</v>
      </c>
    </row>
    <row r="58" spans="1:11">
      <c r="A58" s="3">
        <v>55</v>
      </c>
      <c r="B58" s="3" t="s">
        <v>58</v>
      </c>
      <c r="C58" s="3" t="s">
        <v>133</v>
      </c>
      <c r="D58" s="3" t="s">
        <v>63</v>
      </c>
      <c r="E58" s="4" t="s">
        <v>81</v>
      </c>
      <c r="F58" s="3" t="s">
        <v>77</v>
      </c>
      <c r="G58" s="3">
        <v>4</v>
      </c>
      <c r="H58" s="7">
        <f>VLOOKUP(F58,'[1]ARISTO PHARMACEUTICALS PVT LTD'!$B$5:$D$26,3,FALSE)</f>
        <v>32.21</v>
      </c>
      <c r="I58" s="7">
        <f t="shared" si="2"/>
        <v>8</v>
      </c>
      <c r="J58" s="7">
        <v>35</v>
      </c>
      <c r="K58" s="7">
        <f t="shared" si="3"/>
        <v>171.84</v>
      </c>
    </row>
    <row r="59" spans="1:11">
      <c r="A59" s="3">
        <v>56</v>
      </c>
      <c r="B59" s="3" t="s">
        <v>58</v>
      </c>
      <c r="C59" s="3" t="s">
        <v>134</v>
      </c>
      <c r="D59" s="3" t="s">
        <v>65</v>
      </c>
      <c r="E59" s="4" t="s">
        <v>81</v>
      </c>
      <c r="F59" s="3" t="s">
        <v>77</v>
      </c>
      <c r="G59" s="3">
        <v>6</v>
      </c>
      <c r="H59" s="7">
        <f>VLOOKUP(F59,'[1]ARISTO PHARMACEUTICALS PVT LTD'!$B$5:$D$26,3,FALSE)</f>
        <v>32.21</v>
      </c>
      <c r="I59" s="7">
        <f t="shared" si="2"/>
        <v>12</v>
      </c>
      <c r="J59" s="7">
        <v>35</v>
      </c>
      <c r="K59" s="7">
        <f t="shared" si="3"/>
        <v>240.26</v>
      </c>
    </row>
    <row r="60" spans="1:11">
      <c r="A60" s="3">
        <v>57</v>
      </c>
      <c r="B60" s="3" t="s">
        <v>58</v>
      </c>
      <c r="C60" s="3" t="s">
        <v>137</v>
      </c>
      <c r="D60" s="3" t="s">
        <v>68</v>
      </c>
      <c r="E60" s="4" t="s">
        <v>81</v>
      </c>
      <c r="F60" s="3" t="s">
        <v>78</v>
      </c>
      <c r="G60" s="3">
        <v>4</v>
      </c>
      <c r="H60" s="7">
        <f>VLOOKUP(F60,'[1]ARISTO PHARMACEUTICALS PVT LTD'!$B$5:$D$26,3,FALSE)</f>
        <v>38.06</v>
      </c>
      <c r="I60" s="7">
        <f t="shared" si="2"/>
        <v>8</v>
      </c>
      <c r="J60" s="7">
        <v>35</v>
      </c>
      <c r="K60" s="7">
        <f t="shared" si="3"/>
        <v>195.24</v>
      </c>
    </row>
    <row r="61" spans="1:11">
      <c r="A61" s="3">
        <v>58</v>
      </c>
      <c r="B61" s="3" t="s">
        <v>58</v>
      </c>
      <c r="C61" s="3" t="s">
        <v>138</v>
      </c>
      <c r="D61" s="3" t="s">
        <v>69</v>
      </c>
      <c r="E61" s="4" t="s">
        <v>81</v>
      </c>
      <c r="F61" s="3" t="s">
        <v>78</v>
      </c>
      <c r="G61" s="3">
        <v>2</v>
      </c>
      <c r="H61" s="7">
        <f>VLOOKUP(F61,'[1]ARISTO PHARMACEUTICALS PVT LTD'!$B$5:$D$26,3,FALSE)</f>
        <v>38.06</v>
      </c>
      <c r="I61" s="7">
        <f t="shared" si="2"/>
        <v>4</v>
      </c>
      <c r="J61" s="7">
        <v>35</v>
      </c>
      <c r="K61" s="7">
        <f t="shared" si="3"/>
        <v>115.12</v>
      </c>
    </row>
    <row r="62" spans="1:11">
      <c r="A62" s="3">
        <v>59</v>
      </c>
      <c r="B62" s="3" t="s">
        <v>58</v>
      </c>
      <c r="C62" s="3" t="s">
        <v>140</v>
      </c>
      <c r="D62" s="3" t="s">
        <v>71</v>
      </c>
      <c r="E62" s="4" t="s">
        <v>81</v>
      </c>
      <c r="F62" s="3" t="s">
        <v>79</v>
      </c>
      <c r="G62" s="3">
        <v>5</v>
      </c>
      <c r="H62" s="7">
        <f>VLOOKUP(F62,'[1]ARISTO PHARMACEUTICALS PVT LTD'!$B$5:$D$26,3,FALSE)</f>
        <v>29.27</v>
      </c>
      <c r="I62" s="7">
        <f t="shared" si="2"/>
        <v>10</v>
      </c>
      <c r="J62" s="7">
        <v>35</v>
      </c>
      <c r="K62" s="7">
        <f t="shared" si="3"/>
        <v>191.35</v>
      </c>
    </row>
    <row r="63" spans="1:11">
      <c r="A63" s="3">
        <v>60</v>
      </c>
      <c r="B63" s="3" t="s">
        <v>58</v>
      </c>
      <c r="C63" s="3" t="s">
        <v>141</v>
      </c>
      <c r="D63" s="3" t="s">
        <v>72</v>
      </c>
      <c r="E63" s="4" t="s">
        <v>81</v>
      </c>
      <c r="F63" s="3" t="s">
        <v>79</v>
      </c>
      <c r="G63" s="3">
        <v>2</v>
      </c>
      <c r="H63" s="7">
        <f>VLOOKUP(F63,'[1]ARISTO PHARMACEUTICALS PVT LTD'!$B$5:$D$26,3,FALSE)</f>
        <v>29.27</v>
      </c>
      <c r="I63" s="7">
        <f t="shared" si="2"/>
        <v>4</v>
      </c>
      <c r="J63" s="7">
        <v>35</v>
      </c>
      <c r="K63" s="7">
        <f t="shared" si="3"/>
        <v>97.539999999999992</v>
      </c>
    </row>
    <row r="64" spans="1:11">
      <c r="A64" s="3">
        <v>61</v>
      </c>
      <c r="B64" s="3" t="s">
        <v>58</v>
      </c>
      <c r="C64" s="3" t="s">
        <v>142</v>
      </c>
      <c r="D64" s="3" t="s">
        <v>73</v>
      </c>
      <c r="E64" s="4" t="s">
        <v>81</v>
      </c>
      <c r="F64" s="3" t="s">
        <v>79</v>
      </c>
      <c r="G64" s="3">
        <v>5</v>
      </c>
      <c r="H64" s="7">
        <f>VLOOKUP(F64,'[1]ARISTO PHARMACEUTICALS PVT LTD'!$B$5:$D$26,3,FALSE)</f>
        <v>29.27</v>
      </c>
      <c r="I64" s="7">
        <f t="shared" si="2"/>
        <v>10</v>
      </c>
      <c r="J64" s="7">
        <v>35</v>
      </c>
      <c r="K64" s="7">
        <f t="shared" si="3"/>
        <v>191.35</v>
      </c>
    </row>
    <row r="65" spans="1:11">
      <c r="A65" s="3">
        <v>62</v>
      </c>
      <c r="B65" s="3" t="s">
        <v>58</v>
      </c>
      <c r="C65" s="3" t="s">
        <v>143</v>
      </c>
      <c r="D65" s="3" t="s">
        <v>74</v>
      </c>
      <c r="E65" s="4" t="s">
        <v>81</v>
      </c>
      <c r="F65" s="3" t="s">
        <v>79</v>
      </c>
      <c r="G65" s="3">
        <v>5</v>
      </c>
      <c r="H65" s="7">
        <f>VLOOKUP(F65,'[1]ARISTO PHARMACEUTICALS PVT LTD'!$B$5:$D$26,3,FALSE)</f>
        <v>29.27</v>
      </c>
      <c r="I65" s="7">
        <f t="shared" si="2"/>
        <v>10</v>
      </c>
      <c r="J65" s="7">
        <v>35</v>
      </c>
      <c r="K65" s="7">
        <f t="shared" si="3"/>
        <v>191.35</v>
      </c>
    </row>
    <row r="66" spans="1:11">
      <c r="A66" s="3">
        <v>63</v>
      </c>
      <c r="B66" s="3" t="s">
        <v>58</v>
      </c>
      <c r="C66" s="3" t="s">
        <v>144</v>
      </c>
      <c r="D66" s="3" t="s">
        <v>75</v>
      </c>
      <c r="E66" s="4" t="s">
        <v>81</v>
      </c>
      <c r="F66" s="3" t="s">
        <v>79</v>
      </c>
      <c r="G66" s="3">
        <v>5</v>
      </c>
      <c r="H66" s="7">
        <f>VLOOKUP(F66,'[1]ARISTO PHARMACEUTICALS PVT LTD'!$B$5:$D$26,3,FALSE)</f>
        <v>29.27</v>
      </c>
      <c r="I66" s="7">
        <f t="shared" si="2"/>
        <v>10</v>
      </c>
      <c r="J66" s="7">
        <v>35</v>
      </c>
      <c r="K66" s="7">
        <f t="shared" si="3"/>
        <v>191.35</v>
      </c>
    </row>
    <row r="67" spans="1:11">
      <c r="A67" s="3">
        <v>64</v>
      </c>
      <c r="B67" s="3" t="s">
        <v>64</v>
      </c>
      <c r="C67" s="3" t="s">
        <v>135</v>
      </c>
      <c r="D67" s="3" t="s">
        <v>66</v>
      </c>
      <c r="E67" s="4" t="s">
        <v>81</v>
      </c>
      <c r="F67" s="3" t="s">
        <v>77</v>
      </c>
      <c r="G67" s="3">
        <v>2</v>
      </c>
      <c r="H67" s="7">
        <f>VLOOKUP(F67,'[1]ARISTO PHARMACEUTICALS PVT LTD'!$B$5:$D$26,3,FALSE)</f>
        <v>32.21</v>
      </c>
      <c r="I67" s="7">
        <f t="shared" si="2"/>
        <v>4</v>
      </c>
      <c r="J67" s="7">
        <v>35</v>
      </c>
      <c r="K67" s="7">
        <f t="shared" si="3"/>
        <v>103.42</v>
      </c>
    </row>
    <row r="68" spans="1:11" s="1" customFormat="1" ht="15.75" customHeight="1">
      <c r="A68" s="11" t="s">
        <v>162</v>
      </c>
      <c r="B68" s="12"/>
      <c r="C68" s="12"/>
      <c r="D68" s="12"/>
      <c r="E68" s="12"/>
      <c r="F68" s="12"/>
      <c r="G68" s="12"/>
      <c r="H68" s="12"/>
      <c r="I68" s="12"/>
      <c r="J68" s="13"/>
      <c r="K68" s="8">
        <f>ROUND(SUM(K4:K67),0)</f>
        <v>16031</v>
      </c>
    </row>
    <row r="69" spans="1:11" ht="30.75" customHeight="1">
      <c r="A69" s="14" t="s">
        <v>159</v>
      </c>
      <c r="B69" s="14"/>
      <c r="C69" s="14"/>
      <c r="D69" s="14"/>
      <c r="E69" s="14"/>
      <c r="F69" s="14"/>
      <c r="G69" s="14"/>
      <c r="H69" s="15"/>
      <c r="I69" s="15"/>
      <c r="J69" s="15"/>
      <c r="K69" s="7"/>
    </row>
    <row r="70" spans="1:11" ht="30.75" customHeight="1">
      <c r="A70" s="14" t="s">
        <v>158</v>
      </c>
      <c r="B70" s="14"/>
      <c r="C70" s="14"/>
      <c r="D70" s="14"/>
      <c r="E70" s="14"/>
      <c r="F70" s="14"/>
      <c r="G70" s="14"/>
      <c r="H70" s="15"/>
      <c r="I70" s="15"/>
      <c r="J70" s="15"/>
      <c r="K70" s="7"/>
    </row>
    <row r="71" spans="1:11">
      <c r="G71" s="2">
        <f>SUM(G4:G67)</f>
        <v>340</v>
      </c>
    </row>
  </sheetData>
  <sortState ref="B2:G64">
    <sortCondition ref="B2"/>
  </sortState>
  <mergeCells count="7">
    <mergeCell ref="A68:J68"/>
    <mergeCell ref="A69:J69"/>
    <mergeCell ref="A70:J70"/>
    <mergeCell ref="A1:G1"/>
    <mergeCell ref="H1:K1"/>
    <mergeCell ref="A2:G2"/>
    <mergeCell ref="H2:K2"/>
  </mergeCells>
  <conditionalFormatting sqref="D4">
    <cfRule type="duplicateValues" dxfId="0" priority="1"/>
  </conditionalFormatting>
  <pageMargins left="0.55118110236220474" right="0.27559055118110237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2026-03-10T07:13:11Z</cp:lastPrinted>
  <dcterms:created xsi:type="dcterms:W3CDTF">2026-03-09T05:47:34Z</dcterms:created>
  <dcterms:modified xsi:type="dcterms:W3CDTF">2026-03-10T07:13:14Z</dcterms:modified>
</cp:coreProperties>
</file>