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Consignment!$H$3:$H$17</definedName>
  </definedNames>
  <calcPr calcId="124519"/>
</workbook>
</file>

<file path=xl/calcChain.xml><?xml version="1.0" encoding="utf-8"?>
<calcChain xmlns="http://schemas.openxmlformats.org/spreadsheetml/2006/main">
  <c r="L16" i="1"/>
  <c r="L17"/>
  <c r="J16"/>
  <c r="I16"/>
  <c r="G21"/>
  <c r="L8"/>
  <c r="L10"/>
  <c r="L13"/>
  <c r="J5"/>
  <c r="J6"/>
  <c r="J7"/>
  <c r="J8"/>
  <c r="J9"/>
  <c r="J10"/>
  <c r="J11"/>
  <c r="J12"/>
  <c r="J13"/>
  <c r="J14"/>
  <c r="J15"/>
  <c r="J17"/>
  <c r="J4"/>
  <c r="I5"/>
  <c r="I6"/>
  <c r="I7"/>
  <c r="I8"/>
  <c r="I9"/>
  <c r="I10"/>
  <c r="I11"/>
  <c r="I12"/>
  <c r="I13"/>
  <c r="I14"/>
  <c r="I15"/>
  <c r="I17"/>
  <c r="I4"/>
  <c r="H6" l="1"/>
  <c r="L6" s="1"/>
  <c r="L7"/>
  <c r="H11"/>
  <c r="L11" s="1"/>
  <c r="L12"/>
  <c r="H14"/>
  <c r="L14" s="1"/>
  <c r="L4" l="1"/>
  <c r="L9"/>
  <c r="H4"/>
  <c r="H15"/>
  <c r="L15"/>
  <c r="L5"/>
  <c r="H5"/>
  <c r="H9"/>
</calcChain>
</file>

<file path=xl/sharedStrings.xml><?xml version="1.0" encoding="utf-8"?>
<sst xmlns="http://schemas.openxmlformats.org/spreadsheetml/2006/main" count="87" uniqueCount="56">
  <si>
    <t>07/3/2026</t>
  </si>
  <si>
    <t>335</t>
  </si>
  <si>
    <t>347</t>
  </si>
  <si>
    <t>11/3/2026</t>
  </si>
  <si>
    <t>334</t>
  </si>
  <si>
    <t>336</t>
  </si>
  <si>
    <t>346</t>
  </si>
  <si>
    <t>14/3/2026</t>
  </si>
  <si>
    <t>350</t>
  </si>
  <si>
    <t>353</t>
  </si>
  <si>
    <t>10/3/2026</t>
  </si>
  <si>
    <t>337</t>
  </si>
  <si>
    <t>21/3/2026</t>
  </si>
  <si>
    <t>356</t>
  </si>
  <si>
    <t>357</t>
  </si>
  <si>
    <t>30/3/2026</t>
  </si>
  <si>
    <t>360</t>
  </si>
  <si>
    <t>359</t>
  </si>
  <si>
    <t>GOPALPUR</t>
  </si>
  <si>
    <t>KHURDA</t>
  </si>
  <si>
    <t>ANGUL</t>
  </si>
  <si>
    <t>BALASORE</t>
  </si>
  <si>
    <t>BERHAMPUR</t>
  </si>
  <si>
    <t>KEONJHAR</t>
  </si>
  <si>
    <t>BARIPADA</t>
  </si>
  <si>
    <t>BOUDH</t>
  </si>
  <si>
    <t>CTC</t>
  </si>
  <si>
    <t>JA/20270</t>
  </si>
  <si>
    <t>JA/20338</t>
  </si>
  <si>
    <t>JA/20490</t>
  </si>
  <si>
    <t>JA/20500</t>
  </si>
  <si>
    <t>JA/20528</t>
  </si>
  <si>
    <t>JA/20697</t>
  </si>
  <si>
    <t>JA/20718</t>
  </si>
  <si>
    <t>JA/20737</t>
  </si>
  <si>
    <t>JA/21115</t>
  </si>
  <si>
    <t>JA/21128</t>
  </si>
  <si>
    <t>JA/21592</t>
  </si>
  <si>
    <t>JA/21603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</si>
  <si>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</si>
  <si>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</si>
  <si>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</si>
  <si>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</si>
  <si>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</si>
  <si>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</si>
  <si>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</si>
  <si>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</si>
  <si>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</si>
  <si>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</si>
  <si>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</si>
  <si>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</si>
  <si>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</si>
  <si>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</si>
  <si>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</si>
  <si>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 xml:space="preserve">Bill Date: 31/03/2026
Bill NO : 29825
Total Amount : 10759.00
</t>
  </si>
  <si>
    <t>Kindly, verify &amp; confirm within 7 days, else GST will be filed by 20th APRIL,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</si>
</sst>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95249</xdr:rowOff>
    </xdr:from>
    <xdr:to>
      <xdr:col>7</xdr:col>
      <xdr:colOff>314326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95249"/>
          <a:ext cx="37052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JALAN%20TRADING%20COMPANY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10</v>
          </cell>
          <cell r="H4">
            <v>75</v>
          </cell>
        </row>
        <row r="5">
          <cell r="F5" t="str">
            <v>BASUDEVPUR</v>
          </cell>
          <cell r="G5">
            <v>14</v>
          </cell>
          <cell r="H5">
            <v>90</v>
          </cell>
        </row>
        <row r="6">
          <cell r="F6" t="str">
            <v>ANGUL</v>
          </cell>
          <cell r="G6">
            <v>9</v>
          </cell>
          <cell r="H6">
            <v>110</v>
          </cell>
        </row>
        <row r="7">
          <cell r="F7" t="str">
            <v>BARIPADA</v>
          </cell>
          <cell r="G7">
            <v>19</v>
          </cell>
          <cell r="H7">
            <v>75</v>
          </cell>
        </row>
        <row r="8">
          <cell r="F8" t="str">
            <v>BHADRAK</v>
          </cell>
          <cell r="G8">
            <v>13</v>
          </cell>
          <cell r="H8">
            <v>70</v>
          </cell>
        </row>
        <row r="9">
          <cell r="F9" t="str">
            <v>KEONJHAR</v>
          </cell>
          <cell r="G9">
            <v>23</v>
          </cell>
          <cell r="H9">
            <v>120</v>
          </cell>
        </row>
        <row r="10">
          <cell r="F10" t="str">
            <v>KEONJHAR</v>
          </cell>
          <cell r="G10">
            <v>2</v>
          </cell>
          <cell r="H10">
            <v>120</v>
          </cell>
        </row>
        <row r="11">
          <cell r="F11" t="str">
            <v>KEONJHAR</v>
          </cell>
          <cell r="G11">
            <v>3</v>
          </cell>
          <cell r="H11">
            <v>120</v>
          </cell>
        </row>
        <row r="12">
          <cell r="F12" t="str">
            <v>BARIPADA</v>
          </cell>
          <cell r="G12">
            <v>24</v>
          </cell>
          <cell r="H12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51</v>
      </c>
      <c r="J1" s="19"/>
      <c r="K1" s="19"/>
      <c r="L1" s="20"/>
    </row>
    <row r="2" spans="1:12" s="1" customFormat="1" ht="63" customHeight="1">
      <c r="A2" s="21" t="s">
        <v>52</v>
      </c>
      <c r="B2" s="22"/>
      <c r="C2" s="22"/>
      <c r="D2" s="22"/>
      <c r="E2" s="22"/>
      <c r="F2" s="22"/>
      <c r="G2" s="22"/>
      <c r="H2" s="23"/>
      <c r="I2" s="26" t="s">
        <v>54</v>
      </c>
      <c r="J2" s="24"/>
      <c r="K2" s="24"/>
      <c r="L2" s="25"/>
    </row>
    <row r="3" spans="1:12" s="5" customFormat="1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</row>
    <row r="4" spans="1:12">
      <c r="A4" s="2">
        <v>1</v>
      </c>
      <c r="B4" s="2" t="s">
        <v>0</v>
      </c>
      <c r="C4" s="2" t="s">
        <v>27</v>
      </c>
      <c r="D4" s="2" t="s">
        <v>1</v>
      </c>
      <c r="E4" s="3" t="s">
        <v>26</v>
      </c>
      <c r="F4" s="2" t="s">
        <v>18</v>
      </c>
      <c r="G4" s="2">
        <v>2</v>
      </c>
      <c r="H4" s="6">
        <f ca="1">VLOOKUP(F4,Consignment!$F$4:$H$24,3,FALSE)</f>
        <v>100</v>
      </c>
      <c r="I4" s="6">
        <f>G4*2</f>
        <v>4</v>
      </c>
      <c r="J4" s="6">
        <f>G4*15</f>
        <v>30</v>
      </c>
      <c r="K4" s="6">
        <v>50</v>
      </c>
      <c r="L4" s="6">
        <f ca="1">G4*H4+I4+J4+K4</f>
        <v>284</v>
      </c>
    </row>
    <row r="5" spans="1:12">
      <c r="A5" s="2">
        <v>2</v>
      </c>
      <c r="B5" s="2" t="s">
        <v>0</v>
      </c>
      <c r="C5" s="2" t="s">
        <v>28</v>
      </c>
      <c r="D5" s="2" t="s">
        <v>2</v>
      </c>
      <c r="E5" s="3" t="s">
        <v>26</v>
      </c>
      <c r="F5" s="2" t="s">
        <v>19</v>
      </c>
      <c r="G5" s="2">
        <v>2</v>
      </c>
      <c r="H5" s="6">
        <f ca="1">VLOOKUP(F5,Consignment!$F$4:$H$24,3,FALSE)</f>
        <v>70</v>
      </c>
      <c r="I5" s="6">
        <f t="shared" ref="I5:I17" si="0">G5*2</f>
        <v>4</v>
      </c>
      <c r="J5" s="6">
        <f t="shared" ref="J5:J17" si="1">G5*15</f>
        <v>30</v>
      </c>
      <c r="K5" s="6">
        <v>50</v>
      </c>
      <c r="L5" s="6">
        <f t="shared" ref="L5:L17" ca="1" si="2">G5*H5+I5+J5+K5</f>
        <v>224</v>
      </c>
    </row>
    <row r="6" spans="1:12">
      <c r="A6" s="2">
        <v>3</v>
      </c>
      <c r="B6" s="2" t="s">
        <v>10</v>
      </c>
      <c r="C6" s="2" t="s">
        <v>34</v>
      </c>
      <c r="D6" s="2" t="s">
        <v>11</v>
      </c>
      <c r="E6" s="3" t="s">
        <v>26</v>
      </c>
      <c r="F6" s="2" t="s">
        <v>20</v>
      </c>
      <c r="G6" s="2">
        <v>6</v>
      </c>
      <c r="H6" s="6">
        <f>VLOOKUP(F6,[1]Consignment!$F$4:$H$12,3,FALSE)</f>
        <v>110</v>
      </c>
      <c r="I6" s="6">
        <f t="shared" si="0"/>
        <v>12</v>
      </c>
      <c r="J6" s="6">
        <f t="shared" si="1"/>
        <v>90</v>
      </c>
      <c r="K6" s="6">
        <v>50</v>
      </c>
      <c r="L6" s="6">
        <f t="shared" si="2"/>
        <v>812</v>
      </c>
    </row>
    <row r="7" spans="1:12">
      <c r="A7" s="2">
        <v>4</v>
      </c>
      <c r="B7" s="2" t="s">
        <v>3</v>
      </c>
      <c r="C7" s="2" t="s">
        <v>29</v>
      </c>
      <c r="D7" s="2" t="s">
        <v>4</v>
      </c>
      <c r="E7" s="3" t="s">
        <v>26</v>
      </c>
      <c r="F7" s="2" t="s">
        <v>20</v>
      </c>
      <c r="G7" s="2">
        <v>21</v>
      </c>
      <c r="H7" s="6">
        <v>70</v>
      </c>
      <c r="I7" s="6">
        <f t="shared" si="0"/>
        <v>42</v>
      </c>
      <c r="J7" s="6">
        <f t="shared" si="1"/>
        <v>315</v>
      </c>
      <c r="K7" s="6">
        <v>50</v>
      </c>
      <c r="L7" s="6">
        <f t="shared" si="2"/>
        <v>1877</v>
      </c>
    </row>
    <row r="8" spans="1:12">
      <c r="A8" s="2">
        <v>5</v>
      </c>
      <c r="B8" s="2" t="s">
        <v>3</v>
      </c>
      <c r="C8" s="2" t="s">
        <v>30</v>
      </c>
      <c r="D8" s="2" t="s">
        <v>5</v>
      </c>
      <c r="E8" s="3" t="s">
        <v>26</v>
      </c>
      <c r="F8" s="2" t="s">
        <v>21</v>
      </c>
      <c r="G8" s="2">
        <v>5</v>
      </c>
      <c r="H8" s="6">
        <v>75</v>
      </c>
      <c r="I8" s="6">
        <f t="shared" si="0"/>
        <v>10</v>
      </c>
      <c r="J8" s="6">
        <f t="shared" si="1"/>
        <v>75</v>
      </c>
      <c r="K8" s="6">
        <v>50</v>
      </c>
      <c r="L8" s="6">
        <f t="shared" si="2"/>
        <v>510</v>
      </c>
    </row>
    <row r="9" spans="1:12">
      <c r="A9" s="2">
        <v>6</v>
      </c>
      <c r="B9" s="2" t="s">
        <v>3</v>
      </c>
      <c r="C9" s="2" t="s">
        <v>31</v>
      </c>
      <c r="D9" s="2" t="s">
        <v>6</v>
      </c>
      <c r="E9" s="3" t="s">
        <v>26</v>
      </c>
      <c r="F9" s="2" t="s">
        <v>19</v>
      </c>
      <c r="G9" s="2">
        <v>1</v>
      </c>
      <c r="H9" s="6">
        <f ca="1">VLOOKUP(F9,Consignment!$F$4:$H$24,3,FALSE)</f>
        <v>70</v>
      </c>
      <c r="I9" s="6">
        <f t="shared" si="0"/>
        <v>2</v>
      </c>
      <c r="J9" s="6">
        <f t="shared" si="1"/>
        <v>15</v>
      </c>
      <c r="K9" s="6">
        <v>50</v>
      </c>
      <c r="L9" s="6">
        <f t="shared" ca="1" si="2"/>
        <v>137</v>
      </c>
    </row>
    <row r="10" spans="1:12">
      <c r="A10" s="2">
        <v>7</v>
      </c>
      <c r="B10" s="2" t="s">
        <v>7</v>
      </c>
      <c r="C10" s="2" t="s">
        <v>32</v>
      </c>
      <c r="D10" s="2" t="s">
        <v>8</v>
      </c>
      <c r="E10" s="3" t="s">
        <v>26</v>
      </c>
      <c r="F10" s="2" t="s">
        <v>22</v>
      </c>
      <c r="G10" s="2">
        <v>1</v>
      </c>
      <c r="H10" s="6">
        <v>80</v>
      </c>
      <c r="I10" s="6">
        <f t="shared" si="0"/>
        <v>2</v>
      </c>
      <c r="J10" s="6">
        <f t="shared" si="1"/>
        <v>15</v>
      </c>
      <c r="K10" s="6">
        <v>50</v>
      </c>
      <c r="L10" s="6">
        <f t="shared" si="2"/>
        <v>147</v>
      </c>
    </row>
    <row r="11" spans="1:12">
      <c r="A11" s="2">
        <v>8</v>
      </c>
      <c r="B11" s="2" t="s">
        <v>7</v>
      </c>
      <c r="C11" s="2" t="s">
        <v>33</v>
      </c>
      <c r="D11" s="2" t="s">
        <v>9</v>
      </c>
      <c r="E11" s="3" t="s">
        <v>26</v>
      </c>
      <c r="F11" s="2" t="s">
        <v>23</v>
      </c>
      <c r="G11" s="2">
        <v>5</v>
      </c>
      <c r="H11" s="6">
        <f>VLOOKUP(F11,[1]Consignment!$F$4:$H$12,3,FALSE)</f>
        <v>120</v>
      </c>
      <c r="I11" s="6">
        <f t="shared" si="0"/>
        <v>10</v>
      </c>
      <c r="J11" s="6">
        <f t="shared" si="1"/>
        <v>75</v>
      </c>
      <c r="K11" s="6">
        <v>50</v>
      </c>
      <c r="L11" s="6">
        <f t="shared" si="2"/>
        <v>735</v>
      </c>
    </row>
    <row r="12" spans="1:12">
      <c r="A12" s="2">
        <v>9</v>
      </c>
      <c r="B12" s="2" t="s">
        <v>7</v>
      </c>
      <c r="C12" s="2" t="s">
        <v>33</v>
      </c>
      <c r="D12" s="2" t="s">
        <v>9</v>
      </c>
      <c r="E12" s="3" t="s">
        <v>26</v>
      </c>
      <c r="F12" s="2" t="s">
        <v>23</v>
      </c>
      <c r="G12" s="2">
        <v>24</v>
      </c>
      <c r="H12" s="6">
        <v>75</v>
      </c>
      <c r="I12" s="6">
        <f t="shared" si="0"/>
        <v>48</v>
      </c>
      <c r="J12" s="6">
        <f t="shared" si="1"/>
        <v>360</v>
      </c>
      <c r="K12" s="6">
        <v>50</v>
      </c>
      <c r="L12" s="6">
        <f t="shared" si="2"/>
        <v>2258</v>
      </c>
    </row>
    <row r="13" spans="1:12">
      <c r="A13" s="2">
        <v>10</v>
      </c>
      <c r="B13" s="2" t="s">
        <v>12</v>
      </c>
      <c r="C13" s="2" t="s">
        <v>35</v>
      </c>
      <c r="D13" s="2" t="s">
        <v>13</v>
      </c>
      <c r="E13" s="3" t="s">
        <v>26</v>
      </c>
      <c r="F13" s="2" t="s">
        <v>21</v>
      </c>
      <c r="G13" s="2">
        <v>2</v>
      </c>
      <c r="H13" s="6">
        <v>75</v>
      </c>
      <c r="I13" s="6">
        <f t="shared" si="0"/>
        <v>4</v>
      </c>
      <c r="J13" s="6">
        <f t="shared" si="1"/>
        <v>30</v>
      </c>
      <c r="K13" s="6">
        <v>50</v>
      </c>
      <c r="L13" s="6">
        <f t="shared" si="2"/>
        <v>234</v>
      </c>
    </row>
    <row r="14" spans="1:12">
      <c r="A14" s="2">
        <v>11</v>
      </c>
      <c r="B14" s="2" t="s">
        <v>12</v>
      </c>
      <c r="C14" s="2" t="s">
        <v>36</v>
      </c>
      <c r="D14" s="2" t="s">
        <v>14</v>
      </c>
      <c r="E14" s="3" t="s">
        <v>26</v>
      </c>
      <c r="F14" s="2" t="s">
        <v>24</v>
      </c>
      <c r="G14" s="2">
        <v>25</v>
      </c>
      <c r="H14" s="6">
        <f>VLOOKUP(F14,[1]Consignment!$F$4:$H$12,3,FALSE)</f>
        <v>75</v>
      </c>
      <c r="I14" s="6">
        <f t="shared" si="0"/>
        <v>50</v>
      </c>
      <c r="J14" s="6">
        <f t="shared" si="1"/>
        <v>375</v>
      </c>
      <c r="K14" s="6">
        <v>50</v>
      </c>
      <c r="L14" s="6">
        <f t="shared" si="2"/>
        <v>2350</v>
      </c>
    </row>
    <row r="15" spans="1:12">
      <c r="A15" s="2">
        <v>12</v>
      </c>
      <c r="B15" s="2" t="s">
        <v>15</v>
      </c>
      <c r="C15" s="2" t="s">
        <v>37</v>
      </c>
      <c r="D15" s="2" t="s">
        <v>16</v>
      </c>
      <c r="E15" s="3" t="s">
        <v>26</v>
      </c>
      <c r="F15" s="2" t="s">
        <v>18</v>
      </c>
      <c r="G15" s="2">
        <v>3</v>
      </c>
      <c r="H15" s="6">
        <f ca="1">VLOOKUP(F15,Consignment!$F$4:$H$24,3,FALSE)</f>
        <v>100</v>
      </c>
      <c r="I15" s="6">
        <f t="shared" si="0"/>
        <v>6</v>
      </c>
      <c r="J15" s="6">
        <f t="shared" si="1"/>
        <v>45</v>
      </c>
      <c r="K15" s="6">
        <v>50</v>
      </c>
      <c r="L15" s="6">
        <f t="shared" ca="1" si="2"/>
        <v>401</v>
      </c>
    </row>
    <row r="16" spans="1:12">
      <c r="A16" s="2"/>
      <c r="B16" s="2" t="s">
        <v>15</v>
      </c>
      <c r="C16" s="2" t="s">
        <v>38</v>
      </c>
      <c r="D16" s="2" t="s">
        <v>17</v>
      </c>
      <c r="E16" s="3" t="s">
        <v>26</v>
      </c>
      <c r="F16" s="2" t="s">
        <v>25</v>
      </c>
      <c r="G16" s="2">
        <v>2</v>
      </c>
      <c r="H16" s="6">
        <v>200</v>
      </c>
      <c r="I16" s="6">
        <f t="shared" ref="I16" si="3">G16*2</f>
        <v>4</v>
      </c>
      <c r="J16" s="6">
        <f t="shared" ref="J16" si="4">G16*15</f>
        <v>30</v>
      </c>
      <c r="K16" s="6"/>
      <c r="L16" s="6">
        <f t="shared" si="2"/>
        <v>434</v>
      </c>
    </row>
    <row r="17" spans="1:12">
      <c r="A17" s="2">
        <v>13</v>
      </c>
      <c r="B17" s="2" t="s">
        <v>15</v>
      </c>
      <c r="C17" s="2" t="s">
        <v>38</v>
      </c>
      <c r="D17" s="2" t="s">
        <v>17</v>
      </c>
      <c r="E17" s="3" t="s">
        <v>26</v>
      </c>
      <c r="F17" s="2" t="s">
        <v>25</v>
      </c>
      <c r="G17" s="2">
        <v>3</v>
      </c>
      <c r="H17" s="6">
        <v>85</v>
      </c>
      <c r="I17" s="6">
        <f t="shared" si="0"/>
        <v>6</v>
      </c>
      <c r="J17" s="6">
        <f t="shared" si="1"/>
        <v>45</v>
      </c>
      <c r="K17" s="6">
        <v>50</v>
      </c>
      <c r="L17" s="6">
        <f t="shared" si="2"/>
        <v>356</v>
      </c>
    </row>
    <row r="18" spans="1:12" s="8" customForma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7">
        <v>10759</v>
      </c>
    </row>
    <row r="19" spans="1:12" s="8" customFormat="1" ht="30" customHeight="1">
      <c r="A19" s="27" t="s">
        <v>55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</row>
    <row r="20" spans="1:12" s="8" customFormat="1" ht="30" customHeight="1">
      <c r="A20" s="13" t="s">
        <v>53</v>
      </c>
      <c r="B20" s="13"/>
      <c r="C20" s="13"/>
      <c r="D20" s="13"/>
      <c r="E20" s="13"/>
      <c r="F20" s="13"/>
      <c r="G20" s="13"/>
      <c r="H20" s="14"/>
      <c r="I20" s="14"/>
      <c r="J20" s="14"/>
      <c r="K20" s="14"/>
      <c r="L20" s="14"/>
    </row>
    <row r="21" spans="1:12">
      <c r="G21" s="9">
        <f>SUM(G4:G17)</f>
        <v>102</v>
      </c>
    </row>
  </sheetData>
  <sortState ref="B2:G14">
    <sortCondition ref="B2"/>
  </sortState>
  <mergeCells count="7">
    <mergeCell ref="A18:K18"/>
    <mergeCell ref="A19:L19"/>
    <mergeCell ref="A20:L20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18:C20">
    <cfRule type="duplicateValues" dxfId="1" priority="2"/>
  </conditionalFormatting>
  <conditionalFormatting sqref="C18:C21">
    <cfRule type="duplicateValues" dxfId="0" priority="1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2026-04-09T10:34:37Z</cp:lastPrinted>
  <dcterms:created xsi:type="dcterms:W3CDTF">2026-04-09T10:22:14Z</dcterms:created>
  <dcterms:modified xsi:type="dcterms:W3CDTF">2026-04-10T06:27:58Z</dcterms:modified>
</cp:coreProperties>
</file>