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25" windowWidth="19815" windowHeight="736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7" i="1" l="1"/>
  <c r="J45" i="1"/>
  <c r="I45" i="1"/>
  <c r="M45" i="1" s="1"/>
  <c r="H45" i="1"/>
  <c r="J44" i="1"/>
  <c r="H44" i="1"/>
  <c r="I44" i="1" s="1"/>
  <c r="J43" i="1"/>
  <c r="H43" i="1"/>
  <c r="I43" i="1" s="1"/>
  <c r="M43" i="1" s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M44" i="1" l="1"/>
  <c r="I4" i="1"/>
  <c r="M4" i="1" s="1"/>
  <c r="I5" i="1"/>
  <c r="M5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1" i="1"/>
  <c r="M41" i="1" s="1"/>
  <c r="I42" i="1"/>
  <c r="M42" i="1" s="1"/>
  <c r="M46" i="1" l="1"/>
</calcChain>
</file>

<file path=xl/sharedStrings.xml><?xml version="1.0" encoding="utf-8"?>
<sst xmlns="http://schemas.openxmlformats.org/spreadsheetml/2006/main" count="293" uniqueCount="183">
  <si>
    <t>INVOICE
PRAGATI LOGISTICS,SAMANTA SAHI KHUNTIA LANE,8984191006
GST No:21AGHPB9356M1Z9</t>
  </si>
  <si>
    <t>Thanking you for your business.
PRAGATI LOGISTICS</t>
  </si>
  <si>
    <t>CASE</t>
  </si>
  <si>
    <t>RATE</t>
  </si>
  <si>
    <t>HML</t>
  </si>
  <si>
    <t>JAJPUR ROAD</t>
  </si>
  <si>
    <t>BALASORE</t>
  </si>
  <si>
    <t>JEYPORE</t>
  </si>
  <si>
    <t>SAMBALPUR</t>
  </si>
  <si>
    <t>ROURKELA</t>
  </si>
  <si>
    <t>KEONJHAR</t>
  </si>
  <si>
    <t>GOPALPUR</t>
  </si>
  <si>
    <t>FROM</t>
  </si>
  <si>
    <t>CTC</t>
  </si>
  <si>
    <t>DATE</t>
  </si>
  <si>
    <t>DESTINATION</t>
  </si>
  <si>
    <t>SARALA GLASS HOUSE</t>
  </si>
  <si>
    <t>PANIGRAHI VARIETY STORE</t>
  </si>
  <si>
    <t>UNITED SALES AGENCY</t>
  </si>
  <si>
    <t>SL.</t>
  </si>
  <si>
    <t>LR NO.</t>
  </si>
  <si>
    <t>INV. NO.</t>
  </si>
  <si>
    <t>S.CH.</t>
  </si>
  <si>
    <t>DD.CH.</t>
  </si>
  <si>
    <t>LR CH.</t>
  </si>
  <si>
    <t>AMT.</t>
  </si>
  <si>
    <t xml:space="preserve">PARTY </t>
  </si>
  <si>
    <t>JHARSUGUDA</t>
  </si>
  <si>
    <t>HIMANSHI ELECTRONICS PRIVATE LIMITED</t>
  </si>
  <si>
    <t>TALCHER</t>
  </si>
  <si>
    <t>BOLANGIR</t>
  </si>
  <si>
    <t>MAHAVEER FURNITURE</t>
  </si>
  <si>
    <t>ENVINNOVATES PRIVATE LIMITED</t>
  </si>
  <si>
    <t>27/3/2023</t>
  </si>
  <si>
    <t>PL/BH/17784/22-23</t>
  </si>
  <si>
    <t>4400</t>
  </si>
  <si>
    <t>SIMILIGUDA</t>
  </si>
  <si>
    <t>patro electricals</t>
  </si>
  <si>
    <t>kusal home appliances</t>
  </si>
  <si>
    <t>CANCELL</t>
  </si>
  <si>
    <t xml:space="preserve">HAWKINS COOKERS LTD
Address:RUDRAPUR, PLOT NO 75,
PAHALA PAHALA,
BHUBANESWAR-752101  ODISHA,9937845138
GST No: 21AAACH1784M1ZL
</t>
  </si>
  <si>
    <t>Kindly, verify &amp; confirm within 7 days, else GST will be filed by 20th MAY, 2023. 
GST to be paid by Consignor under Reverse Charge Mechanism(RCM) as per GST.</t>
  </si>
  <si>
    <t>PARTY NAME</t>
  </si>
  <si>
    <t>CHANDPUR</t>
  </si>
  <si>
    <t>RANAPUR</t>
  </si>
  <si>
    <t>MEGHA ENTERPRISES</t>
  </si>
  <si>
    <t>KUAKHIA</t>
  </si>
  <si>
    <t>MAA MANGALA TRADERS KUAKHIA</t>
  </si>
  <si>
    <t>JOGESWARPUR</t>
  </si>
  <si>
    <t>MAA TARINI ENTERPRISES JOGESWARPUR</t>
  </si>
  <si>
    <t>CISF UNIT</t>
  </si>
  <si>
    <t>05/5/2023</t>
  </si>
  <si>
    <t>PL/BH/01637</t>
  </si>
  <si>
    <t>0265</t>
  </si>
  <si>
    <t>BBSR</t>
  </si>
  <si>
    <t>L S ENTERPRISES</t>
  </si>
  <si>
    <t>08/5/2023</t>
  </si>
  <si>
    <t>PL/BH/01752</t>
  </si>
  <si>
    <t>0275</t>
  </si>
  <si>
    <t>BALUGAON</t>
  </si>
  <si>
    <t>P K ELECTRONICS</t>
  </si>
  <si>
    <t>PL/BH/01753</t>
  </si>
  <si>
    <t>0274</t>
  </si>
  <si>
    <t>SORO</t>
  </si>
  <si>
    <t>JAGANNATH ELECTRONICS</t>
  </si>
  <si>
    <t>11/5/2023</t>
  </si>
  <si>
    <t>PL/BH/01917</t>
  </si>
  <si>
    <t>0291</t>
  </si>
  <si>
    <t>JASIPUR</t>
  </si>
  <si>
    <t>JANATA AGENCIES</t>
  </si>
  <si>
    <t>PL/BH/01918</t>
  </si>
  <si>
    <t>0285</t>
  </si>
  <si>
    <t>GUNUPUR</t>
  </si>
  <si>
    <t>SRI VENKATESWARA METAL STORE</t>
  </si>
  <si>
    <t>PL/BH/01919</t>
  </si>
  <si>
    <t>0284</t>
  </si>
  <si>
    <t>CHANDANESWAR</t>
  </si>
  <si>
    <t>UMA ELECTRONICS</t>
  </si>
  <si>
    <t>12/5/2023</t>
  </si>
  <si>
    <t>PL/BH/01968</t>
  </si>
  <si>
    <t>0308</t>
  </si>
  <si>
    <t>PL/BH/01985</t>
  </si>
  <si>
    <t>0311</t>
  </si>
  <si>
    <t>PL/BH/01986</t>
  </si>
  <si>
    <t>0309</t>
  </si>
  <si>
    <t>PL/BH/01987</t>
  </si>
  <si>
    <t>0315</t>
  </si>
  <si>
    <t>USHA ELECTRONICS</t>
  </si>
  <si>
    <t>13/5/2023</t>
  </si>
  <si>
    <t>PL/BH/02031</t>
  </si>
  <si>
    <t>0329</t>
  </si>
  <si>
    <t>PL/BH/02032</t>
  </si>
  <si>
    <t>0328</t>
  </si>
  <si>
    <t>SRI AUROBINDO ENTERPRISES</t>
  </si>
  <si>
    <t>15/5/2023</t>
  </si>
  <si>
    <t>PL/BH/02056</t>
  </si>
  <si>
    <t>0332</t>
  </si>
  <si>
    <t>17/5/2023</t>
  </si>
  <si>
    <t>PL/BH/02189</t>
  </si>
  <si>
    <t>0367</t>
  </si>
  <si>
    <t>bolagarh</t>
  </si>
  <si>
    <t>PL/BH/02190</t>
  </si>
  <si>
    <t>0368</t>
  </si>
  <si>
    <t>PL/BH/02191</t>
  </si>
  <si>
    <t>0369</t>
  </si>
  <si>
    <t>PL/BH/02192</t>
  </si>
  <si>
    <t>0366</t>
  </si>
  <si>
    <t>PL/BH/02193</t>
  </si>
  <si>
    <t>0371</t>
  </si>
  <si>
    <t>BAISINGA</t>
  </si>
  <si>
    <t>BARSHA ALLUMINIUM and STEELS</t>
  </si>
  <si>
    <t>18/5/2023</t>
  </si>
  <si>
    <t>PL/BH/02225</t>
  </si>
  <si>
    <t>0378</t>
  </si>
  <si>
    <t>BINOD TRADING COMPANY</t>
  </si>
  <si>
    <t>19/5/2023</t>
  </si>
  <si>
    <t>PL/BH/02247</t>
  </si>
  <si>
    <t>0386</t>
  </si>
  <si>
    <t>BHATIA FABRICATORS</t>
  </si>
  <si>
    <t>PL/BH/02248</t>
  </si>
  <si>
    <t>0381</t>
  </si>
  <si>
    <t>bnc enterprises</t>
  </si>
  <si>
    <t>22/5/2023</t>
  </si>
  <si>
    <t>PL/BH/02344</t>
  </si>
  <si>
    <t>0422</t>
  </si>
  <si>
    <t>PL/BH/02345</t>
  </si>
  <si>
    <t>0419</t>
  </si>
  <si>
    <t>23/5/2023</t>
  </si>
  <si>
    <t>PL/DO/03784</t>
  </si>
  <si>
    <t>1</t>
  </si>
  <si>
    <t>PL/DO/03787</t>
  </si>
  <si>
    <t>423</t>
  </si>
  <si>
    <t>APSARA ELECTRONICS</t>
  </si>
  <si>
    <t>24/5/2023</t>
  </si>
  <si>
    <t>PL/BH/02443</t>
  </si>
  <si>
    <t>0455</t>
  </si>
  <si>
    <t>PL/BH/02445</t>
  </si>
  <si>
    <t>0456</t>
  </si>
  <si>
    <t>25/5/2023</t>
  </si>
  <si>
    <t>PL/BH/02484</t>
  </si>
  <si>
    <t>0480</t>
  </si>
  <si>
    <t>SHYAM ELECTRICALS</t>
  </si>
  <si>
    <t>PL/BH/02485</t>
  </si>
  <si>
    <t>0464</t>
  </si>
  <si>
    <t>27/5/2023</t>
  </si>
  <si>
    <t>BH/152</t>
  </si>
  <si>
    <t>493</t>
  </si>
  <si>
    <t>BH/153</t>
  </si>
  <si>
    <t>487</t>
  </si>
  <si>
    <t>DIGAPAHANDI</t>
  </si>
  <si>
    <t>SAI SONAM ENTERPRISES</t>
  </si>
  <si>
    <t>29/5/2023</t>
  </si>
  <si>
    <t>PL/BH/02585</t>
  </si>
  <si>
    <t>0496</t>
  </si>
  <si>
    <t>PL/BH/02586</t>
  </si>
  <si>
    <t>0495</t>
  </si>
  <si>
    <t>CHAMPUA</t>
  </si>
  <si>
    <t>S K MOTORS</t>
  </si>
  <si>
    <t>PL/BH/02648</t>
  </si>
  <si>
    <t>510</t>
  </si>
  <si>
    <t>PL/BH/02649</t>
  </si>
  <si>
    <t>0509</t>
  </si>
  <si>
    <t>PL/BH/02650</t>
  </si>
  <si>
    <t>0499</t>
  </si>
  <si>
    <t>30/5/2023</t>
  </si>
  <si>
    <t>PL/BH/02697</t>
  </si>
  <si>
    <t>0538/0539/540</t>
  </si>
  <si>
    <t>SHAMUKA STEEL CENTER</t>
  </si>
  <si>
    <t>PL/BH/02699</t>
  </si>
  <si>
    <t>0532</t>
  </si>
  <si>
    <t>KESINGA</t>
  </si>
  <si>
    <t>PL/BH/02734</t>
  </si>
  <si>
    <t>30530</t>
  </si>
  <si>
    <t xml:space="preserve">KPKB MASTER BHANDAR CISF UNIT RSP </t>
  </si>
  <si>
    <t>PL/BH/02739</t>
  </si>
  <si>
    <t>0541/0542</t>
  </si>
  <si>
    <t>PL/BH/02740</t>
  </si>
  <si>
    <t>0525/0526</t>
  </si>
  <si>
    <t>31/5/2023</t>
  </si>
  <si>
    <t>PL/BH/02793</t>
  </si>
  <si>
    <t>0554</t>
  </si>
  <si>
    <t>(RUPEES TWENTY FOUR THOUSAND SEVEN HUNDRED FORTY FOUR ONLY)</t>
  </si>
  <si>
    <t xml:space="preserve">Bill Date: 31/05/2023
Bill #: INV-7271/23-24
Total Amount: 24744.00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</si>
</sst>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/>
    <xf numFmtId="0" fontId="2" fillId="2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wrapText="1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1" fillId="3" borderId="3" xfId="0" applyNumberFormat="1" applyFont="1" applyFill="1" applyBorder="1" applyAlignment="1">
      <alignment horizontal="left" vertical="center" wrapText="1"/>
    </xf>
    <xf numFmtId="2" fontId="1" fillId="3" borderId="4" xfId="0" applyNumberFormat="1" applyFont="1" applyFill="1" applyBorder="1" applyAlignment="1">
      <alignment horizontal="left" vertical="center" wrapText="1"/>
    </xf>
    <xf numFmtId="2" fontId="1" fillId="3" borderId="6" xfId="0" applyNumberFormat="1" applyFont="1" applyFill="1" applyBorder="1" applyAlignment="1">
      <alignment horizontal="left" vertical="center" wrapText="1"/>
    </xf>
    <xf numFmtId="2" fontId="1" fillId="3" borderId="7" xfId="0" applyNumberFormat="1" applyFont="1" applyFill="1" applyBorder="1" applyAlignment="1">
      <alignment horizontal="left" vertical="center" wrapText="1"/>
    </xf>
    <xf numFmtId="2" fontId="1" fillId="3" borderId="8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295275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610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NEW/ RATE/CASE</v>
          </cell>
        </row>
        <row r="4">
          <cell r="D4" t="str">
            <v>ADASPUR</v>
          </cell>
          <cell r="E4">
            <v>82</v>
          </cell>
        </row>
        <row r="5">
          <cell r="D5" t="str">
            <v>ANANDPUR</v>
          </cell>
          <cell r="E5">
            <v>82</v>
          </cell>
        </row>
        <row r="6">
          <cell r="D6" t="str">
            <v>ANGUL</v>
          </cell>
        </row>
        <row r="7">
          <cell r="D7" t="str">
            <v>ASKA</v>
          </cell>
          <cell r="E7">
            <v>82</v>
          </cell>
        </row>
        <row r="8">
          <cell r="D8" t="str">
            <v>ATTABIRA</v>
          </cell>
        </row>
        <row r="9">
          <cell r="D9" t="str">
            <v>BAISINGA</v>
          </cell>
          <cell r="E9">
            <v>82</v>
          </cell>
        </row>
        <row r="10">
          <cell r="D10" t="str">
            <v>BALASORE</v>
          </cell>
          <cell r="E10">
            <v>39</v>
          </cell>
        </row>
        <row r="11">
          <cell r="D11" t="str">
            <v>BALISAHI</v>
          </cell>
        </row>
        <row r="12">
          <cell r="D12" t="str">
            <v>BALUGAON</v>
          </cell>
          <cell r="E12">
            <v>41</v>
          </cell>
        </row>
        <row r="13">
          <cell r="D13" t="str">
            <v>BARAGARH</v>
          </cell>
          <cell r="E13">
            <v>40</v>
          </cell>
        </row>
        <row r="14">
          <cell r="D14" t="str">
            <v>BARIPADA</v>
          </cell>
          <cell r="E14">
            <v>50</v>
          </cell>
        </row>
        <row r="15">
          <cell r="D15" t="str">
            <v>BARPALI</v>
          </cell>
        </row>
        <row r="16">
          <cell r="D16" t="str">
            <v>BASUDEVPUR</v>
          </cell>
        </row>
        <row r="17">
          <cell r="D17" t="str">
            <v>BEGUNIA</v>
          </cell>
          <cell r="E17">
            <v>82</v>
          </cell>
        </row>
        <row r="18">
          <cell r="D18" t="str">
            <v>BELPAHAR</v>
          </cell>
          <cell r="E18">
            <v>53</v>
          </cell>
        </row>
        <row r="19">
          <cell r="D19" t="str">
            <v>BERHAMPUR</v>
          </cell>
          <cell r="E19">
            <v>41</v>
          </cell>
        </row>
        <row r="20">
          <cell r="D20" t="str">
            <v>BETONOTI</v>
          </cell>
        </row>
        <row r="21">
          <cell r="D21" t="str">
            <v>BHADRAK</v>
          </cell>
          <cell r="E21">
            <v>41</v>
          </cell>
        </row>
        <row r="22">
          <cell r="D22" t="str">
            <v>BHANJANAGAR</v>
          </cell>
          <cell r="E22">
            <v>50</v>
          </cell>
        </row>
        <row r="23">
          <cell r="D23" t="str">
            <v>BHAWANIPATNA</v>
          </cell>
          <cell r="E23">
            <v>82</v>
          </cell>
        </row>
        <row r="24">
          <cell r="D24" t="str">
            <v>BOLANGIR</v>
          </cell>
          <cell r="E24">
            <v>50</v>
          </cell>
        </row>
        <row r="25">
          <cell r="D25" t="str">
            <v>BOUDH</v>
          </cell>
        </row>
        <row r="26">
          <cell r="D26" t="str">
            <v>BRAJARAJNAGAR</v>
          </cell>
          <cell r="E26">
            <v>82</v>
          </cell>
        </row>
        <row r="27">
          <cell r="D27" t="str">
            <v>CHANDANESWAR</v>
          </cell>
          <cell r="E27">
            <v>82</v>
          </cell>
        </row>
        <row r="28">
          <cell r="D28" t="str">
            <v>CHANDIKHOL</v>
          </cell>
        </row>
        <row r="29">
          <cell r="D29" t="str">
            <v>CHANDPUR</v>
          </cell>
          <cell r="E29">
            <v>50</v>
          </cell>
        </row>
        <row r="30">
          <cell r="D30" t="str">
            <v>CUTTACK</v>
          </cell>
        </row>
        <row r="31">
          <cell r="D31" t="str">
            <v>DAMANJODI</v>
          </cell>
          <cell r="E31">
            <v>90</v>
          </cell>
        </row>
        <row r="32">
          <cell r="D32" t="str">
            <v>DHARAMAGARH</v>
          </cell>
          <cell r="E32">
            <v>50</v>
          </cell>
        </row>
        <row r="33">
          <cell r="D33" t="str">
            <v>DHENKANAL</v>
          </cell>
          <cell r="E33">
            <v>38</v>
          </cell>
        </row>
        <row r="34">
          <cell r="D34" t="str">
            <v>GOP</v>
          </cell>
          <cell r="E34">
            <v>82</v>
          </cell>
        </row>
        <row r="35">
          <cell r="D35" t="str">
            <v>GOPALPUR</v>
          </cell>
          <cell r="E35">
            <v>82</v>
          </cell>
        </row>
        <row r="36">
          <cell r="D36" t="str">
            <v>GUNUPUR</v>
          </cell>
          <cell r="E36">
            <v>82</v>
          </cell>
        </row>
        <row r="37">
          <cell r="D37" t="str">
            <v>HINJILIKATU</v>
          </cell>
          <cell r="E37">
            <v>82</v>
          </cell>
        </row>
        <row r="38">
          <cell r="D38" t="str">
            <v>JAGATSINGHPUR</v>
          </cell>
          <cell r="E38">
            <v>82</v>
          </cell>
        </row>
        <row r="39">
          <cell r="D39" t="str">
            <v>JAJPUR ROAD</v>
          </cell>
          <cell r="E39">
            <v>40</v>
          </cell>
        </row>
        <row r="40">
          <cell r="D40" t="str">
            <v>JAJPUR TOWN</v>
          </cell>
          <cell r="E40">
            <v>82</v>
          </cell>
        </row>
        <row r="41">
          <cell r="D41" t="str">
            <v>JALESWAR</v>
          </cell>
          <cell r="E41">
            <v>82</v>
          </cell>
        </row>
        <row r="42">
          <cell r="D42" t="str">
            <v>JASIPUR</v>
          </cell>
          <cell r="E42">
            <v>90</v>
          </cell>
        </row>
        <row r="43">
          <cell r="D43" t="str">
            <v>JATNI</v>
          </cell>
        </row>
        <row r="44">
          <cell r="D44" t="str">
            <v>JEYPORE</v>
          </cell>
          <cell r="E44">
            <v>50</v>
          </cell>
        </row>
        <row r="45">
          <cell r="D45" t="str">
            <v>JHARSUGUDA</v>
          </cell>
          <cell r="E45">
            <v>40</v>
          </cell>
        </row>
        <row r="46">
          <cell r="D46" t="str">
            <v>JUNAGARH</v>
          </cell>
          <cell r="E46">
            <v>50</v>
          </cell>
        </row>
        <row r="47">
          <cell r="D47" t="str">
            <v>KABISURYANAGAR</v>
          </cell>
          <cell r="E47">
            <v>50</v>
          </cell>
        </row>
        <row r="48">
          <cell r="D48" t="str">
            <v>KAMAKHYANAGAR</v>
          </cell>
        </row>
        <row r="49">
          <cell r="D49" t="str">
            <v>KANTABANJI</v>
          </cell>
          <cell r="E49">
            <v>50</v>
          </cell>
        </row>
        <row r="50">
          <cell r="D50" t="str">
            <v>KARANJIA</v>
          </cell>
          <cell r="E50">
            <v>82</v>
          </cell>
        </row>
        <row r="51">
          <cell r="D51" t="str">
            <v>KENDRAPARA</v>
          </cell>
          <cell r="E51">
            <v>40</v>
          </cell>
        </row>
        <row r="52">
          <cell r="D52" t="str">
            <v>KEONJHAR</v>
          </cell>
          <cell r="E52">
            <v>41</v>
          </cell>
        </row>
        <row r="53">
          <cell r="D53" t="str">
            <v>KESINGA</v>
          </cell>
          <cell r="E53">
            <v>50</v>
          </cell>
        </row>
        <row r="54">
          <cell r="D54" t="str">
            <v>KHARIAR ROAD</v>
          </cell>
          <cell r="E54">
            <v>67</v>
          </cell>
        </row>
        <row r="55">
          <cell r="D55" t="str">
            <v>KHURDA</v>
          </cell>
          <cell r="E55">
            <v>40</v>
          </cell>
        </row>
        <row r="56">
          <cell r="D56" t="str">
            <v>KORAPUT</v>
          </cell>
          <cell r="E56">
            <v>50</v>
          </cell>
        </row>
        <row r="57">
          <cell r="D57" t="str">
            <v>MALKANGIRI</v>
          </cell>
          <cell r="E57">
            <v>90</v>
          </cell>
        </row>
        <row r="58">
          <cell r="D58" t="str">
            <v>MUKHIGUDA</v>
          </cell>
        </row>
        <row r="59">
          <cell r="D59" t="str">
            <v>MUNIGUDA</v>
          </cell>
          <cell r="E59">
            <v>90</v>
          </cell>
        </row>
        <row r="60">
          <cell r="D60" t="str">
            <v>NAWARANGPUR</v>
          </cell>
          <cell r="E60">
            <v>41</v>
          </cell>
        </row>
        <row r="61">
          <cell r="D61" t="str">
            <v>NAYAGARH</v>
          </cell>
          <cell r="E61">
            <v>50</v>
          </cell>
        </row>
        <row r="62">
          <cell r="D62" t="str">
            <v>NIMAPARA</v>
          </cell>
          <cell r="E62">
            <v>82</v>
          </cell>
        </row>
        <row r="63">
          <cell r="D63" t="str">
            <v>NUAPARA</v>
          </cell>
          <cell r="E63">
            <v>67</v>
          </cell>
        </row>
        <row r="64">
          <cell r="D64" t="str">
            <v>PADAMPUR</v>
          </cell>
          <cell r="E64">
            <v>57</v>
          </cell>
        </row>
        <row r="65">
          <cell r="D65" t="str">
            <v>PANIKOILI</v>
          </cell>
          <cell r="E65">
            <v>82</v>
          </cell>
        </row>
        <row r="66">
          <cell r="D66" t="str">
            <v>PARADEEP</v>
          </cell>
          <cell r="E66">
            <v>41</v>
          </cell>
        </row>
        <row r="67">
          <cell r="D67" t="str">
            <v>PARALAKHEMUNDI</v>
          </cell>
          <cell r="E67">
            <v>82</v>
          </cell>
        </row>
        <row r="68">
          <cell r="D68" t="str">
            <v>PHULBANI</v>
          </cell>
          <cell r="E68">
            <v>50</v>
          </cell>
        </row>
        <row r="69">
          <cell r="D69" t="str">
            <v>PURI</v>
          </cell>
          <cell r="E69">
            <v>40</v>
          </cell>
        </row>
        <row r="70">
          <cell r="D70" t="str">
            <v>RAIRANGPUR</v>
          </cell>
          <cell r="E70">
            <v>75</v>
          </cell>
        </row>
        <row r="71">
          <cell r="D71" t="str">
            <v>RAJGANGPUR</v>
          </cell>
          <cell r="E71">
            <v>50</v>
          </cell>
        </row>
        <row r="72">
          <cell r="D72" t="str">
            <v>RAYAGADA</v>
          </cell>
          <cell r="E72">
            <v>50</v>
          </cell>
        </row>
        <row r="73">
          <cell r="D73" t="str">
            <v>REDHAKHOL</v>
          </cell>
        </row>
        <row r="74">
          <cell r="D74" t="str">
            <v>ROURKELA</v>
          </cell>
          <cell r="E74">
            <v>41</v>
          </cell>
        </row>
        <row r="75">
          <cell r="D75" t="str">
            <v>SALIPUR</v>
          </cell>
        </row>
        <row r="76">
          <cell r="D76" t="str">
            <v>SAMBALPUR</v>
          </cell>
          <cell r="E76">
            <v>40</v>
          </cell>
        </row>
        <row r="77">
          <cell r="D77" t="str">
            <v>SEMILIGUDA</v>
          </cell>
          <cell r="E77">
            <v>50</v>
          </cell>
        </row>
        <row r="78">
          <cell r="D78" t="str">
            <v>SONEPUR</v>
          </cell>
          <cell r="E78">
            <v>67</v>
          </cell>
        </row>
        <row r="79">
          <cell r="D79" t="str">
            <v>SORO</v>
          </cell>
          <cell r="E79">
            <v>50</v>
          </cell>
        </row>
        <row r="80">
          <cell r="D80" t="str">
            <v>RAJ SUNAKHALA</v>
          </cell>
          <cell r="E80">
            <v>82</v>
          </cell>
        </row>
        <row r="81">
          <cell r="D81" t="str">
            <v>SUNDARGARH</v>
          </cell>
          <cell r="E81">
            <v>51</v>
          </cell>
        </row>
        <row r="82">
          <cell r="D82" t="str">
            <v>TALCHER</v>
          </cell>
          <cell r="E82">
            <v>42</v>
          </cell>
        </row>
        <row r="83">
          <cell r="D83" t="str">
            <v>TITILAGARH</v>
          </cell>
          <cell r="E83">
            <v>49</v>
          </cell>
        </row>
        <row r="84">
          <cell r="D84" t="str">
            <v>UDALA</v>
          </cell>
        </row>
        <row r="85">
          <cell r="D85" t="str">
            <v>UMERKOT</v>
          </cell>
          <cell r="E85">
            <v>63</v>
          </cell>
        </row>
        <row r="86">
          <cell r="D86" t="str">
            <v>PARAJANGA</v>
          </cell>
        </row>
        <row r="87">
          <cell r="D87" t="str">
            <v>RANAPUR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CHOUDWAR</v>
          </cell>
        </row>
        <row r="90">
          <cell r="D90" t="str">
            <v>NABARANGPUR</v>
          </cell>
        </row>
        <row r="91">
          <cell r="D91" t="str">
            <v>BALIA STORE</v>
          </cell>
        </row>
        <row r="92">
          <cell r="D92" t="str">
            <v>BIDHARPUR</v>
          </cell>
        </row>
        <row r="93">
          <cell r="D93" t="str">
            <v>AINTHAPALI</v>
          </cell>
          <cell r="E93">
            <v>82</v>
          </cell>
        </row>
        <row r="94">
          <cell r="D94" t="str">
            <v>BELTAL</v>
          </cell>
        </row>
        <row r="95">
          <cell r="D95" t="str">
            <v>PATTAMUNDAI</v>
          </cell>
          <cell r="E95">
            <v>82</v>
          </cell>
        </row>
        <row r="96">
          <cell r="D96" t="str">
            <v>MANJURI ROAD</v>
          </cell>
        </row>
        <row r="97">
          <cell r="D97" t="str">
            <v>DUKHUPADA</v>
          </cell>
        </row>
        <row r="98">
          <cell r="D98" t="str">
            <v>DIGAPAHANDI</v>
          </cell>
          <cell r="E98">
            <v>41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DENGAUSTA</v>
          </cell>
          <cell r="E100">
            <v>82</v>
          </cell>
        </row>
        <row r="101">
          <cell r="D101" t="str">
            <v>BINKA</v>
          </cell>
          <cell r="E101">
            <v>82</v>
          </cell>
        </row>
        <row r="102">
          <cell r="D102" t="str">
            <v>SIMILIGUDA</v>
          </cell>
          <cell r="E102">
            <v>90</v>
          </cell>
        </row>
        <row r="103">
          <cell r="D103" t="str">
            <v>DHUSURI</v>
          </cell>
          <cell r="E103">
            <v>82</v>
          </cell>
        </row>
        <row r="104">
          <cell r="D104" t="str">
            <v>RENGALI</v>
          </cell>
          <cell r="E104">
            <v>82</v>
          </cell>
        </row>
        <row r="105">
          <cell r="D105" t="str">
            <v>BIRAMITRAPUR</v>
          </cell>
          <cell r="E105">
            <v>82</v>
          </cell>
        </row>
        <row r="106">
          <cell r="D106" t="str">
            <v>DEOGARH</v>
          </cell>
          <cell r="E106">
            <v>90</v>
          </cell>
        </row>
        <row r="107">
          <cell r="D107" t="str">
            <v>PATNAGARH</v>
          </cell>
          <cell r="E107">
            <v>90</v>
          </cell>
        </row>
        <row r="108">
          <cell r="D108" t="str">
            <v>BOLAGARH</v>
          </cell>
          <cell r="E108">
            <v>82</v>
          </cell>
        </row>
        <row r="109">
          <cell r="D109" t="str">
            <v>JOGESWARPUR</v>
          </cell>
          <cell r="E109">
            <v>82</v>
          </cell>
        </row>
        <row r="110">
          <cell r="D110" t="str">
            <v>G UDAYAGIRI</v>
          </cell>
          <cell r="E110">
            <v>90</v>
          </cell>
        </row>
        <row r="111">
          <cell r="D111" t="str">
            <v>KONARK</v>
          </cell>
          <cell r="E111">
            <v>82</v>
          </cell>
        </row>
        <row r="112">
          <cell r="D112" t="str">
            <v>JORANDA</v>
          </cell>
          <cell r="E112">
            <v>150</v>
          </cell>
        </row>
        <row r="113">
          <cell r="D113" t="str">
            <v>KHANDAPADA</v>
          </cell>
          <cell r="E113">
            <v>82</v>
          </cell>
        </row>
        <row r="114">
          <cell r="D114" t="str">
            <v>KUAKHIA</v>
          </cell>
          <cell r="E114">
            <v>82</v>
          </cell>
        </row>
        <row r="115">
          <cell r="D115" t="str">
            <v>LAHUNIPARA</v>
          </cell>
          <cell r="E115">
            <v>90</v>
          </cell>
        </row>
        <row r="116">
          <cell r="D116" t="str">
            <v>CHAMPUA</v>
          </cell>
          <cell r="E116">
            <v>82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N1" sqref="N1"/>
    </sheetView>
  </sheetViews>
  <sheetFormatPr defaultRowHeight="15"/>
  <cols>
    <col min="1" max="1" width="3.7109375" style="15" customWidth="1"/>
    <col min="2" max="2" width="10.28515625" style="10" customWidth="1"/>
    <col min="3" max="3" width="18.28515625" style="10" customWidth="1"/>
    <col min="4" max="4" width="9.85546875" style="10" bestFit="1" customWidth="1"/>
    <col min="5" max="5" width="6.42578125" style="10" bestFit="1" customWidth="1"/>
    <col min="6" max="6" width="16.28515625" style="10" bestFit="1" customWidth="1"/>
    <col min="7" max="7" width="5.42578125" style="10" bestFit="1" customWidth="1"/>
    <col min="8" max="8" width="7.5703125" style="16" customWidth="1"/>
    <col min="9" max="9" width="7.5703125" style="16" bestFit="1" customWidth="1"/>
    <col min="10" max="10" width="6.85546875" style="16" customWidth="1"/>
    <col min="11" max="11" width="8.140625" style="16" customWidth="1"/>
    <col min="12" max="12" width="7.140625" style="16" customWidth="1"/>
    <col min="13" max="13" width="8.5703125" style="16" bestFit="1" customWidth="1"/>
    <col min="14" max="14" width="38.5703125" style="10" bestFit="1" customWidth="1"/>
    <col min="15" max="16384" width="9.140625" style="10"/>
  </cols>
  <sheetData>
    <row r="1" spans="1:14" ht="82.5" customHeight="1">
      <c r="A1" s="36"/>
      <c r="B1" s="28"/>
      <c r="C1" s="28"/>
      <c r="D1" s="28"/>
      <c r="E1" s="28"/>
      <c r="F1" s="28"/>
      <c r="G1" s="28"/>
      <c r="H1" s="30" t="s">
        <v>0</v>
      </c>
      <c r="I1" s="31"/>
      <c r="J1" s="31"/>
      <c r="K1" s="31"/>
      <c r="L1" s="31"/>
      <c r="M1" s="32"/>
    </row>
    <row r="2" spans="1:14" ht="92.25" customHeight="1">
      <c r="A2" s="37" t="s">
        <v>40</v>
      </c>
      <c r="B2" s="37"/>
      <c r="C2" s="37"/>
      <c r="D2" s="37"/>
      <c r="E2" s="37"/>
      <c r="F2" s="37"/>
      <c r="G2" s="37"/>
      <c r="H2" s="33" t="s">
        <v>182</v>
      </c>
      <c r="I2" s="34"/>
      <c r="J2" s="34"/>
      <c r="K2" s="34"/>
      <c r="L2" s="34"/>
      <c r="M2" s="35"/>
    </row>
    <row r="3" spans="1:14" s="13" customFormat="1" ht="15" customHeight="1">
      <c r="A3" s="11" t="s">
        <v>19</v>
      </c>
      <c r="B3" s="11" t="s">
        <v>14</v>
      </c>
      <c r="C3" s="11" t="s">
        <v>20</v>
      </c>
      <c r="D3" s="24" t="s">
        <v>21</v>
      </c>
      <c r="E3" s="11" t="s">
        <v>12</v>
      </c>
      <c r="F3" s="11" t="s">
        <v>15</v>
      </c>
      <c r="G3" s="11" t="s">
        <v>2</v>
      </c>
      <c r="H3" s="12" t="s">
        <v>3</v>
      </c>
      <c r="I3" s="12" t="s">
        <v>22</v>
      </c>
      <c r="J3" s="12" t="s">
        <v>4</v>
      </c>
      <c r="K3" s="12" t="s">
        <v>23</v>
      </c>
      <c r="L3" s="12" t="s">
        <v>24</v>
      </c>
      <c r="M3" s="12" t="s">
        <v>25</v>
      </c>
      <c r="N3" s="12" t="s">
        <v>42</v>
      </c>
    </row>
    <row r="4" spans="1:14" s="13" customFormat="1" ht="15" customHeight="1">
      <c r="A4" s="17">
        <v>1</v>
      </c>
      <c r="B4" s="18" t="s">
        <v>51</v>
      </c>
      <c r="C4" s="18" t="s">
        <v>52</v>
      </c>
      <c r="D4" s="18" t="s">
        <v>53</v>
      </c>
      <c r="E4" s="25" t="s">
        <v>54</v>
      </c>
      <c r="F4" s="18" t="s">
        <v>10</v>
      </c>
      <c r="G4" s="18">
        <v>24</v>
      </c>
      <c r="H4" s="19">
        <f>VLOOKUP(F4,'[1]HAWKINS COOKER'!$D$3:$E$121,2,FALSE)</f>
        <v>41</v>
      </c>
      <c r="I4" s="19">
        <f t="shared" ref="I4:I45" si="0">G4*H4*20%</f>
        <v>196.8</v>
      </c>
      <c r="J4" s="19">
        <f t="shared" ref="J4:J45" si="1">G4*1</f>
        <v>24</v>
      </c>
      <c r="K4" s="19">
        <v>240</v>
      </c>
      <c r="L4" s="19">
        <v>25</v>
      </c>
      <c r="M4" s="19">
        <f t="shared" ref="M4:M45" si="2">G4*H4+I4+J4+K4+L4</f>
        <v>1469.8</v>
      </c>
      <c r="N4" s="18" t="s">
        <v>55</v>
      </c>
    </row>
    <row r="5" spans="1:14" s="13" customFormat="1" ht="15" customHeight="1">
      <c r="A5" s="17">
        <v>2</v>
      </c>
      <c r="B5" s="18" t="s">
        <v>56</v>
      </c>
      <c r="C5" s="18" t="s">
        <v>57</v>
      </c>
      <c r="D5" s="18" t="s">
        <v>58</v>
      </c>
      <c r="E5" s="25" t="s">
        <v>54</v>
      </c>
      <c r="F5" s="20" t="s">
        <v>59</v>
      </c>
      <c r="G5" s="18">
        <v>4</v>
      </c>
      <c r="H5" s="19">
        <f>VLOOKUP(F5,'[1]HAWKINS COOKER'!$D$3:$E$121,2,FALSE)</f>
        <v>41</v>
      </c>
      <c r="I5" s="19">
        <f t="shared" si="0"/>
        <v>32.800000000000004</v>
      </c>
      <c r="J5" s="19">
        <f t="shared" si="1"/>
        <v>4</v>
      </c>
      <c r="K5" s="19">
        <v>150</v>
      </c>
      <c r="L5" s="19">
        <v>25</v>
      </c>
      <c r="M5" s="19">
        <f t="shared" si="2"/>
        <v>375.8</v>
      </c>
      <c r="N5" s="18" t="s">
        <v>60</v>
      </c>
    </row>
    <row r="6" spans="1:14" s="13" customFormat="1" ht="15" customHeight="1">
      <c r="A6" s="17">
        <v>3</v>
      </c>
      <c r="B6" s="18" t="s">
        <v>56</v>
      </c>
      <c r="C6" s="18" t="s">
        <v>61</v>
      </c>
      <c r="D6" s="18" t="s">
        <v>62</v>
      </c>
      <c r="E6" s="25" t="s">
        <v>54</v>
      </c>
      <c r="F6" s="18" t="s">
        <v>63</v>
      </c>
      <c r="G6" s="18">
        <v>7</v>
      </c>
      <c r="H6" s="19">
        <f>VLOOKUP(F6,'[1]HAWKINS COOKER'!$D$3:$E$121,2,FALSE)</f>
        <v>50</v>
      </c>
      <c r="I6" s="19">
        <f t="shared" si="0"/>
        <v>70</v>
      </c>
      <c r="J6" s="19">
        <f t="shared" si="1"/>
        <v>7</v>
      </c>
      <c r="K6" s="19">
        <v>150</v>
      </c>
      <c r="L6" s="19">
        <v>25</v>
      </c>
      <c r="M6" s="19">
        <f t="shared" si="2"/>
        <v>602</v>
      </c>
      <c r="N6" s="18" t="s">
        <v>64</v>
      </c>
    </row>
    <row r="7" spans="1:14" s="13" customFormat="1" ht="15" customHeight="1">
      <c r="A7" s="17">
        <v>4</v>
      </c>
      <c r="B7" s="18" t="s">
        <v>65</v>
      </c>
      <c r="C7" s="18" t="s">
        <v>66</v>
      </c>
      <c r="D7" s="18" t="s">
        <v>67</v>
      </c>
      <c r="E7" s="25" t="s">
        <v>54</v>
      </c>
      <c r="F7" s="18" t="s">
        <v>68</v>
      </c>
      <c r="G7" s="18">
        <v>2</v>
      </c>
      <c r="H7" s="19">
        <f>VLOOKUP(F7,'[1]HAWKINS COOKER'!$D$3:$E$121,2,FALSE)</f>
        <v>90</v>
      </c>
      <c r="I7" s="19">
        <f t="shared" si="0"/>
        <v>36</v>
      </c>
      <c r="J7" s="19">
        <f t="shared" si="1"/>
        <v>2</v>
      </c>
      <c r="K7" s="19">
        <v>150</v>
      </c>
      <c r="L7" s="19">
        <v>25</v>
      </c>
      <c r="M7" s="19">
        <f t="shared" si="2"/>
        <v>393</v>
      </c>
      <c r="N7" s="18" t="s">
        <v>69</v>
      </c>
    </row>
    <row r="8" spans="1:14" s="13" customFormat="1" ht="15" customHeight="1">
      <c r="A8" s="17">
        <v>5</v>
      </c>
      <c r="B8" s="18" t="s">
        <v>65</v>
      </c>
      <c r="C8" s="18" t="s">
        <v>70</v>
      </c>
      <c r="D8" s="18" t="s">
        <v>71</v>
      </c>
      <c r="E8" s="25" t="s">
        <v>54</v>
      </c>
      <c r="F8" s="18" t="s">
        <v>72</v>
      </c>
      <c r="G8" s="18">
        <v>2</v>
      </c>
      <c r="H8" s="19">
        <f>VLOOKUP(F8,'[1]HAWKINS COOKER'!$D$3:$E$121,2,FALSE)</f>
        <v>82</v>
      </c>
      <c r="I8" s="19">
        <f t="shared" si="0"/>
        <v>32.800000000000004</v>
      </c>
      <c r="J8" s="19">
        <f t="shared" si="1"/>
        <v>2</v>
      </c>
      <c r="K8" s="19">
        <v>150</v>
      </c>
      <c r="L8" s="19">
        <v>25</v>
      </c>
      <c r="M8" s="19">
        <f t="shared" si="2"/>
        <v>373.8</v>
      </c>
      <c r="N8" s="18" t="s">
        <v>73</v>
      </c>
    </row>
    <row r="9" spans="1:14" s="13" customFormat="1" ht="15" customHeight="1">
      <c r="A9" s="17">
        <v>6</v>
      </c>
      <c r="B9" s="18" t="s">
        <v>65</v>
      </c>
      <c r="C9" s="18" t="s">
        <v>74</v>
      </c>
      <c r="D9" s="18" t="s">
        <v>75</v>
      </c>
      <c r="E9" s="25" t="s">
        <v>54</v>
      </c>
      <c r="F9" s="18" t="s">
        <v>76</v>
      </c>
      <c r="G9" s="18">
        <v>6</v>
      </c>
      <c r="H9" s="19">
        <f>VLOOKUP(F9,'[1]HAWKINS COOKER'!$D$3:$E$121,2,FALSE)</f>
        <v>82</v>
      </c>
      <c r="I9" s="19">
        <f t="shared" si="0"/>
        <v>98.4</v>
      </c>
      <c r="J9" s="19">
        <f t="shared" si="1"/>
        <v>6</v>
      </c>
      <c r="K9" s="19">
        <v>150</v>
      </c>
      <c r="L9" s="19">
        <v>25</v>
      </c>
      <c r="M9" s="19">
        <f t="shared" si="2"/>
        <v>771.4</v>
      </c>
      <c r="N9" s="18" t="s">
        <v>77</v>
      </c>
    </row>
    <row r="10" spans="1:14" s="13" customFormat="1" ht="15" customHeight="1">
      <c r="A10" s="17">
        <v>7</v>
      </c>
      <c r="B10" s="18" t="s">
        <v>78</v>
      </c>
      <c r="C10" s="18" t="s">
        <v>79</v>
      </c>
      <c r="D10" s="18" t="s">
        <v>80</v>
      </c>
      <c r="E10" s="25" t="s">
        <v>54</v>
      </c>
      <c r="F10" s="18" t="s">
        <v>6</v>
      </c>
      <c r="G10" s="18">
        <v>1</v>
      </c>
      <c r="H10" s="19">
        <f>VLOOKUP(F10,'[1]HAWKINS COOKER'!$D$3:$E$121,2,FALSE)</f>
        <v>39</v>
      </c>
      <c r="I10" s="19">
        <f t="shared" si="0"/>
        <v>7.8000000000000007</v>
      </c>
      <c r="J10" s="19">
        <f t="shared" si="1"/>
        <v>1</v>
      </c>
      <c r="K10" s="19">
        <v>150</v>
      </c>
      <c r="L10" s="19">
        <v>25</v>
      </c>
      <c r="M10" s="19">
        <f t="shared" si="2"/>
        <v>222.8</v>
      </c>
      <c r="N10" s="18" t="s">
        <v>18</v>
      </c>
    </row>
    <row r="11" spans="1:14" s="13" customFormat="1" ht="15" customHeight="1">
      <c r="A11" s="17">
        <v>8</v>
      </c>
      <c r="B11" s="18" t="s">
        <v>78</v>
      </c>
      <c r="C11" s="18" t="s">
        <v>81</v>
      </c>
      <c r="D11" s="18" t="s">
        <v>82</v>
      </c>
      <c r="E11" s="25" t="s">
        <v>54</v>
      </c>
      <c r="F11" s="18" t="s">
        <v>44</v>
      </c>
      <c r="G11" s="18">
        <v>1</v>
      </c>
      <c r="H11" s="19">
        <f>VLOOKUP(F11,'[1]HAWKINS COOKER'!$D$3:$E$121,2,FALSE)</f>
        <v>82</v>
      </c>
      <c r="I11" s="19">
        <f t="shared" si="0"/>
        <v>16.400000000000002</v>
      </c>
      <c r="J11" s="19">
        <f t="shared" si="1"/>
        <v>1</v>
      </c>
      <c r="K11" s="19">
        <v>150</v>
      </c>
      <c r="L11" s="19">
        <v>25</v>
      </c>
      <c r="M11" s="19">
        <f t="shared" si="2"/>
        <v>274.39999999999998</v>
      </c>
      <c r="N11" s="18" t="s">
        <v>45</v>
      </c>
    </row>
    <row r="12" spans="1:14" s="13" customFormat="1" ht="15" customHeight="1">
      <c r="A12" s="17">
        <v>9</v>
      </c>
      <c r="B12" s="18" t="s">
        <v>78</v>
      </c>
      <c r="C12" s="18" t="s">
        <v>83</v>
      </c>
      <c r="D12" s="18" t="s">
        <v>84</v>
      </c>
      <c r="E12" s="25" t="s">
        <v>54</v>
      </c>
      <c r="F12" s="18" t="s">
        <v>9</v>
      </c>
      <c r="G12" s="18">
        <v>1</v>
      </c>
      <c r="H12" s="19">
        <f>VLOOKUP(F12,'[1]HAWKINS COOKER'!$D$3:$E$121,2,FALSE)</f>
        <v>41</v>
      </c>
      <c r="I12" s="19">
        <f t="shared" si="0"/>
        <v>8.2000000000000011</v>
      </c>
      <c r="J12" s="19">
        <f t="shared" si="1"/>
        <v>1</v>
      </c>
      <c r="K12" s="19">
        <v>600</v>
      </c>
      <c r="L12" s="19">
        <v>25</v>
      </c>
      <c r="M12" s="19">
        <f t="shared" si="2"/>
        <v>675.2</v>
      </c>
      <c r="N12" s="18" t="s">
        <v>50</v>
      </c>
    </row>
    <row r="13" spans="1:14" s="13" customFormat="1" ht="15" customHeight="1">
      <c r="A13" s="17">
        <v>10</v>
      </c>
      <c r="B13" s="18" t="s">
        <v>78</v>
      </c>
      <c r="C13" s="18" t="s">
        <v>85</v>
      </c>
      <c r="D13" s="18" t="s">
        <v>86</v>
      </c>
      <c r="E13" s="25" t="s">
        <v>54</v>
      </c>
      <c r="F13" s="18" t="s">
        <v>11</v>
      </c>
      <c r="G13" s="18">
        <v>2</v>
      </c>
      <c r="H13" s="19">
        <f>VLOOKUP(F13,'[1]HAWKINS COOKER'!$D$3:$E$121,2,FALSE)</f>
        <v>82</v>
      </c>
      <c r="I13" s="19">
        <f t="shared" si="0"/>
        <v>32.800000000000004</v>
      </c>
      <c r="J13" s="19">
        <f t="shared" si="1"/>
        <v>2</v>
      </c>
      <c r="K13" s="19">
        <v>150</v>
      </c>
      <c r="L13" s="19">
        <v>25</v>
      </c>
      <c r="M13" s="19">
        <f t="shared" si="2"/>
        <v>373.8</v>
      </c>
      <c r="N13" s="18" t="s">
        <v>87</v>
      </c>
    </row>
    <row r="14" spans="1:14" s="13" customFormat="1" ht="15" customHeight="1">
      <c r="A14" s="17">
        <v>11</v>
      </c>
      <c r="B14" s="18" t="s">
        <v>88</v>
      </c>
      <c r="C14" s="18" t="s">
        <v>89</v>
      </c>
      <c r="D14" s="18" t="s">
        <v>90</v>
      </c>
      <c r="E14" s="25" t="s">
        <v>54</v>
      </c>
      <c r="F14" s="18" t="s">
        <v>11</v>
      </c>
      <c r="G14" s="18">
        <v>4</v>
      </c>
      <c r="H14" s="19">
        <f>VLOOKUP(F14,'[1]HAWKINS COOKER'!$D$3:$E$121,2,FALSE)</f>
        <v>82</v>
      </c>
      <c r="I14" s="19">
        <f t="shared" si="0"/>
        <v>65.600000000000009</v>
      </c>
      <c r="J14" s="19">
        <f t="shared" si="1"/>
        <v>4</v>
      </c>
      <c r="K14" s="19">
        <v>150</v>
      </c>
      <c r="L14" s="19">
        <v>25</v>
      </c>
      <c r="M14" s="19">
        <f t="shared" si="2"/>
        <v>572.6</v>
      </c>
      <c r="N14" s="18" t="s">
        <v>17</v>
      </c>
    </row>
    <row r="15" spans="1:14" s="13" customFormat="1" ht="15" customHeight="1">
      <c r="A15" s="17">
        <v>12</v>
      </c>
      <c r="B15" s="18" t="s">
        <v>88</v>
      </c>
      <c r="C15" s="18" t="s">
        <v>91</v>
      </c>
      <c r="D15" s="18" t="s">
        <v>92</v>
      </c>
      <c r="E15" s="25" t="s">
        <v>54</v>
      </c>
      <c r="F15" s="18" t="s">
        <v>63</v>
      </c>
      <c r="G15" s="18">
        <v>4</v>
      </c>
      <c r="H15" s="19">
        <f>VLOOKUP(F15,'[1]HAWKINS COOKER'!$D$3:$E$121,2,FALSE)</f>
        <v>50</v>
      </c>
      <c r="I15" s="19">
        <f t="shared" si="0"/>
        <v>40</v>
      </c>
      <c r="J15" s="19">
        <f t="shared" si="1"/>
        <v>4</v>
      </c>
      <c r="K15" s="19">
        <v>150</v>
      </c>
      <c r="L15" s="19">
        <v>25</v>
      </c>
      <c r="M15" s="19">
        <f t="shared" si="2"/>
        <v>419</v>
      </c>
      <c r="N15" s="18" t="s">
        <v>93</v>
      </c>
    </row>
    <row r="16" spans="1:14" s="13" customFormat="1" ht="15" customHeight="1">
      <c r="A16" s="17">
        <v>13</v>
      </c>
      <c r="B16" s="18" t="s">
        <v>94</v>
      </c>
      <c r="C16" s="18" t="s">
        <v>95</v>
      </c>
      <c r="D16" s="18" t="s">
        <v>96</v>
      </c>
      <c r="E16" s="25" t="s">
        <v>54</v>
      </c>
      <c r="F16" s="18" t="s">
        <v>5</v>
      </c>
      <c r="G16" s="18">
        <v>4</v>
      </c>
      <c r="H16" s="19">
        <f>VLOOKUP(F16,'[1]HAWKINS COOKER'!$D$3:$E$121,2,FALSE)</f>
        <v>40</v>
      </c>
      <c r="I16" s="19">
        <f t="shared" si="0"/>
        <v>32</v>
      </c>
      <c r="J16" s="19">
        <f t="shared" si="1"/>
        <v>4</v>
      </c>
      <c r="K16" s="19">
        <v>150</v>
      </c>
      <c r="L16" s="19">
        <v>25</v>
      </c>
      <c r="M16" s="19">
        <f t="shared" si="2"/>
        <v>371</v>
      </c>
      <c r="N16" s="18" t="s">
        <v>16</v>
      </c>
    </row>
    <row r="17" spans="1:14" s="13" customFormat="1" ht="15" customHeight="1">
      <c r="A17" s="17">
        <v>14</v>
      </c>
      <c r="B17" s="18" t="s">
        <v>97</v>
      </c>
      <c r="C17" s="18" t="s">
        <v>98</v>
      </c>
      <c r="D17" s="18" t="s">
        <v>99</v>
      </c>
      <c r="E17" s="25" t="s">
        <v>54</v>
      </c>
      <c r="F17" s="18" t="s">
        <v>100</v>
      </c>
      <c r="G17" s="18">
        <v>1</v>
      </c>
      <c r="H17" s="19">
        <f>VLOOKUP(F17,'[1]HAWKINS COOKER'!$D$3:$E$121,2,FALSE)</f>
        <v>82</v>
      </c>
      <c r="I17" s="19">
        <f t="shared" si="0"/>
        <v>16.400000000000002</v>
      </c>
      <c r="J17" s="19">
        <f t="shared" si="1"/>
        <v>1</v>
      </c>
      <c r="K17" s="19">
        <v>150</v>
      </c>
      <c r="L17" s="19">
        <v>25</v>
      </c>
      <c r="M17" s="19">
        <f t="shared" si="2"/>
        <v>274.39999999999998</v>
      </c>
      <c r="N17" s="18" t="s">
        <v>31</v>
      </c>
    </row>
    <row r="18" spans="1:14" s="13" customFormat="1" ht="15" customHeight="1">
      <c r="A18" s="17">
        <v>15</v>
      </c>
      <c r="B18" s="18" t="s">
        <v>97</v>
      </c>
      <c r="C18" s="18" t="s">
        <v>101</v>
      </c>
      <c r="D18" s="18" t="s">
        <v>102</v>
      </c>
      <c r="E18" s="25" t="s">
        <v>54</v>
      </c>
      <c r="F18" s="18" t="s">
        <v>11</v>
      </c>
      <c r="G18" s="18">
        <v>1</v>
      </c>
      <c r="H18" s="19">
        <f>VLOOKUP(F18,'[1]HAWKINS COOKER'!$D$3:$E$121,2,FALSE)</f>
        <v>82</v>
      </c>
      <c r="I18" s="19">
        <f t="shared" si="0"/>
        <v>16.400000000000002</v>
      </c>
      <c r="J18" s="19">
        <f t="shared" si="1"/>
        <v>1</v>
      </c>
      <c r="K18" s="19">
        <v>150</v>
      </c>
      <c r="L18" s="19">
        <v>25</v>
      </c>
      <c r="M18" s="19">
        <f t="shared" si="2"/>
        <v>274.39999999999998</v>
      </c>
      <c r="N18" s="18" t="s">
        <v>87</v>
      </c>
    </row>
    <row r="19" spans="1:14" s="13" customFormat="1" ht="15" customHeight="1">
      <c r="A19" s="17">
        <v>16</v>
      </c>
      <c r="B19" s="18" t="s">
        <v>97</v>
      </c>
      <c r="C19" s="18" t="s">
        <v>103</v>
      </c>
      <c r="D19" s="18" t="s">
        <v>104</v>
      </c>
      <c r="E19" s="25" t="s">
        <v>54</v>
      </c>
      <c r="F19" s="18" t="s">
        <v>5</v>
      </c>
      <c r="G19" s="18">
        <v>1</v>
      </c>
      <c r="H19" s="19">
        <f>VLOOKUP(F19,'[1]HAWKINS COOKER'!$D$3:$E$121,2,FALSE)</f>
        <v>40</v>
      </c>
      <c r="I19" s="19">
        <f t="shared" si="0"/>
        <v>8</v>
      </c>
      <c r="J19" s="19">
        <f t="shared" si="1"/>
        <v>1</v>
      </c>
      <c r="K19" s="19">
        <v>150</v>
      </c>
      <c r="L19" s="19">
        <v>25</v>
      </c>
      <c r="M19" s="19">
        <f t="shared" si="2"/>
        <v>224</v>
      </c>
      <c r="N19" s="18" t="s">
        <v>16</v>
      </c>
    </row>
    <row r="20" spans="1:14" s="13" customFormat="1" ht="15" customHeight="1">
      <c r="A20" s="17">
        <v>17</v>
      </c>
      <c r="B20" s="18" t="s">
        <v>97</v>
      </c>
      <c r="C20" s="18" t="s">
        <v>105</v>
      </c>
      <c r="D20" s="18" t="s">
        <v>106</v>
      </c>
      <c r="E20" s="25" t="s">
        <v>54</v>
      </c>
      <c r="F20" s="18" t="s">
        <v>6</v>
      </c>
      <c r="G20" s="18">
        <v>1</v>
      </c>
      <c r="H20" s="19">
        <f>VLOOKUP(F20,'[1]HAWKINS COOKER'!$D$3:$E$121,2,FALSE)</f>
        <v>39</v>
      </c>
      <c r="I20" s="19">
        <f t="shared" si="0"/>
        <v>7.8000000000000007</v>
      </c>
      <c r="J20" s="19">
        <f t="shared" si="1"/>
        <v>1</v>
      </c>
      <c r="K20" s="19">
        <v>150</v>
      </c>
      <c r="L20" s="19">
        <v>25</v>
      </c>
      <c r="M20" s="19">
        <f t="shared" si="2"/>
        <v>222.8</v>
      </c>
      <c r="N20" s="18" t="s">
        <v>18</v>
      </c>
    </row>
    <row r="21" spans="1:14" s="13" customFormat="1" ht="15" customHeight="1">
      <c r="A21" s="17">
        <v>18</v>
      </c>
      <c r="B21" s="18" t="s">
        <v>97</v>
      </c>
      <c r="C21" s="18" t="s">
        <v>107</v>
      </c>
      <c r="D21" s="18" t="s">
        <v>108</v>
      </c>
      <c r="E21" s="25" t="s">
        <v>54</v>
      </c>
      <c r="F21" s="18" t="s">
        <v>109</v>
      </c>
      <c r="G21" s="18">
        <v>10</v>
      </c>
      <c r="H21" s="19">
        <f>VLOOKUP(F21,'[1]HAWKINS COOKER'!$D$3:$E$121,2,FALSE)</f>
        <v>82</v>
      </c>
      <c r="I21" s="19">
        <f t="shared" si="0"/>
        <v>164</v>
      </c>
      <c r="J21" s="19">
        <f t="shared" si="1"/>
        <v>10</v>
      </c>
      <c r="K21" s="19">
        <v>150</v>
      </c>
      <c r="L21" s="19">
        <v>25</v>
      </c>
      <c r="M21" s="19">
        <f t="shared" si="2"/>
        <v>1169</v>
      </c>
      <c r="N21" s="18" t="s">
        <v>110</v>
      </c>
    </row>
    <row r="22" spans="1:14" s="13" customFormat="1" ht="15" customHeight="1">
      <c r="A22" s="17">
        <v>19</v>
      </c>
      <c r="B22" s="18" t="s">
        <v>111</v>
      </c>
      <c r="C22" s="18" t="s">
        <v>112</v>
      </c>
      <c r="D22" s="18" t="s">
        <v>113</v>
      </c>
      <c r="E22" s="25" t="s">
        <v>54</v>
      </c>
      <c r="F22" s="18" t="s">
        <v>29</v>
      </c>
      <c r="G22" s="18">
        <v>63</v>
      </c>
      <c r="H22" s="19">
        <f>VLOOKUP(F22,'[1]HAWKINS COOKER'!$D$3:$E$121,2,FALSE)</f>
        <v>42</v>
      </c>
      <c r="I22" s="19">
        <f t="shared" si="0"/>
        <v>529.20000000000005</v>
      </c>
      <c r="J22" s="19">
        <f t="shared" si="1"/>
        <v>63</v>
      </c>
      <c r="K22" s="19">
        <v>630</v>
      </c>
      <c r="L22" s="19">
        <v>25</v>
      </c>
      <c r="M22" s="19">
        <f t="shared" si="2"/>
        <v>3893.2</v>
      </c>
      <c r="N22" s="18" t="s">
        <v>114</v>
      </c>
    </row>
    <row r="23" spans="1:14" s="13" customFormat="1" ht="15" customHeight="1">
      <c r="A23" s="17">
        <v>20</v>
      </c>
      <c r="B23" s="18" t="s">
        <v>115</v>
      </c>
      <c r="C23" s="18" t="s">
        <v>116</v>
      </c>
      <c r="D23" s="18" t="s">
        <v>117</v>
      </c>
      <c r="E23" s="25" t="s">
        <v>54</v>
      </c>
      <c r="F23" s="18" t="s">
        <v>8</v>
      </c>
      <c r="G23" s="18">
        <v>5</v>
      </c>
      <c r="H23" s="19">
        <f>VLOOKUP(F23,'[1]HAWKINS COOKER'!$D$3:$E$121,2,FALSE)</f>
        <v>40</v>
      </c>
      <c r="I23" s="19">
        <f t="shared" si="0"/>
        <v>40</v>
      </c>
      <c r="J23" s="19">
        <f t="shared" si="1"/>
        <v>5</v>
      </c>
      <c r="K23" s="19">
        <v>150</v>
      </c>
      <c r="L23" s="19">
        <v>25</v>
      </c>
      <c r="M23" s="19">
        <f t="shared" si="2"/>
        <v>420</v>
      </c>
      <c r="N23" s="18" t="s">
        <v>118</v>
      </c>
    </row>
    <row r="24" spans="1:14" s="13" customFormat="1" ht="15" customHeight="1">
      <c r="A24" s="17">
        <v>21</v>
      </c>
      <c r="B24" s="18" t="s">
        <v>115</v>
      </c>
      <c r="C24" s="18" t="s">
        <v>119</v>
      </c>
      <c r="D24" s="18" t="s">
        <v>120</v>
      </c>
      <c r="E24" s="25" t="s">
        <v>54</v>
      </c>
      <c r="F24" s="18" t="s">
        <v>9</v>
      </c>
      <c r="G24" s="18">
        <v>1</v>
      </c>
      <c r="H24" s="19">
        <f>VLOOKUP(F24,'[1]HAWKINS COOKER'!$D$3:$E$121,2,FALSE)</f>
        <v>41</v>
      </c>
      <c r="I24" s="19">
        <f t="shared" si="0"/>
        <v>8.2000000000000011</v>
      </c>
      <c r="J24" s="19">
        <f t="shared" si="1"/>
        <v>1</v>
      </c>
      <c r="K24" s="19">
        <v>150</v>
      </c>
      <c r="L24" s="19">
        <v>25</v>
      </c>
      <c r="M24" s="19">
        <f t="shared" si="2"/>
        <v>225.2</v>
      </c>
      <c r="N24" s="18" t="s">
        <v>121</v>
      </c>
    </row>
    <row r="25" spans="1:14" s="13" customFormat="1" ht="15" customHeight="1">
      <c r="A25" s="17">
        <v>22</v>
      </c>
      <c r="B25" s="18" t="s">
        <v>122</v>
      </c>
      <c r="C25" s="18" t="s">
        <v>123</v>
      </c>
      <c r="D25" s="18" t="s">
        <v>124</v>
      </c>
      <c r="E25" s="25" t="s">
        <v>54</v>
      </c>
      <c r="F25" s="18" t="s">
        <v>11</v>
      </c>
      <c r="G25" s="18">
        <v>1</v>
      </c>
      <c r="H25" s="19">
        <f>VLOOKUP(F25,'[1]HAWKINS COOKER'!$D$3:$E$121,2,FALSE)</f>
        <v>82</v>
      </c>
      <c r="I25" s="19">
        <f t="shared" si="0"/>
        <v>16.400000000000002</v>
      </c>
      <c r="J25" s="19">
        <f t="shared" si="1"/>
        <v>1</v>
      </c>
      <c r="K25" s="19">
        <v>150</v>
      </c>
      <c r="L25" s="19">
        <v>25</v>
      </c>
      <c r="M25" s="19">
        <f t="shared" si="2"/>
        <v>274.39999999999998</v>
      </c>
      <c r="N25" s="18" t="s">
        <v>17</v>
      </c>
    </row>
    <row r="26" spans="1:14" s="13" customFormat="1" ht="15" customHeight="1">
      <c r="A26" s="17">
        <v>23</v>
      </c>
      <c r="B26" s="18" t="s">
        <v>122</v>
      </c>
      <c r="C26" s="18" t="s">
        <v>125</v>
      </c>
      <c r="D26" s="18" t="s">
        <v>126</v>
      </c>
      <c r="E26" s="25" t="s">
        <v>54</v>
      </c>
      <c r="F26" s="18" t="s">
        <v>8</v>
      </c>
      <c r="G26" s="18">
        <v>2</v>
      </c>
      <c r="H26" s="19">
        <f>VLOOKUP(F26,'[1]HAWKINS COOKER'!$D$3:$E$121,2,FALSE)</f>
        <v>40</v>
      </c>
      <c r="I26" s="19">
        <f t="shared" si="0"/>
        <v>16</v>
      </c>
      <c r="J26" s="19">
        <f t="shared" si="1"/>
        <v>2</v>
      </c>
      <c r="K26" s="19">
        <v>150</v>
      </c>
      <c r="L26" s="19">
        <v>25</v>
      </c>
      <c r="M26" s="19">
        <f t="shared" si="2"/>
        <v>273</v>
      </c>
      <c r="N26" s="18" t="s">
        <v>118</v>
      </c>
    </row>
    <row r="27" spans="1:14" s="13" customFormat="1" ht="15" customHeight="1">
      <c r="A27" s="17">
        <v>24</v>
      </c>
      <c r="B27" s="18" t="s">
        <v>127</v>
      </c>
      <c r="C27" s="18" t="s">
        <v>128</v>
      </c>
      <c r="D27" s="18" t="s">
        <v>129</v>
      </c>
      <c r="E27" s="25" t="s">
        <v>54</v>
      </c>
      <c r="F27" s="18" t="s">
        <v>5</v>
      </c>
      <c r="G27" s="18">
        <v>1</v>
      </c>
      <c r="H27" s="19">
        <f>VLOOKUP(F27,'[1]HAWKINS COOKER'!$D$3:$E$121,2,FALSE)</f>
        <v>40</v>
      </c>
      <c r="I27" s="19">
        <f t="shared" si="0"/>
        <v>8</v>
      </c>
      <c r="J27" s="19">
        <f t="shared" si="1"/>
        <v>1</v>
      </c>
      <c r="K27" s="19">
        <v>150</v>
      </c>
      <c r="L27" s="19">
        <v>25</v>
      </c>
      <c r="M27" s="19">
        <f t="shared" si="2"/>
        <v>224</v>
      </c>
      <c r="N27" s="18" t="s">
        <v>16</v>
      </c>
    </row>
    <row r="28" spans="1:14" s="13" customFormat="1" ht="15" customHeight="1">
      <c r="A28" s="17">
        <v>25</v>
      </c>
      <c r="B28" s="18" t="s">
        <v>127</v>
      </c>
      <c r="C28" s="18" t="s">
        <v>130</v>
      </c>
      <c r="D28" s="18" t="s">
        <v>131</v>
      </c>
      <c r="E28" s="25" t="s">
        <v>54</v>
      </c>
      <c r="F28" s="18" t="s">
        <v>43</v>
      </c>
      <c r="G28" s="18">
        <v>5</v>
      </c>
      <c r="H28" s="19">
        <f>VLOOKUP(F28,'[1]HAWKINS COOKER'!$D$3:$E$121,2,FALSE)</f>
        <v>50</v>
      </c>
      <c r="I28" s="19">
        <f t="shared" si="0"/>
        <v>50</v>
      </c>
      <c r="J28" s="19">
        <f t="shared" si="1"/>
        <v>5</v>
      </c>
      <c r="K28" s="19">
        <v>150</v>
      </c>
      <c r="L28" s="19">
        <v>25</v>
      </c>
      <c r="M28" s="19">
        <f t="shared" si="2"/>
        <v>480</v>
      </c>
      <c r="N28" s="18" t="s">
        <v>132</v>
      </c>
    </row>
    <row r="29" spans="1:14" s="13" customFormat="1" ht="15" customHeight="1">
      <c r="A29" s="17">
        <v>26</v>
      </c>
      <c r="B29" s="18" t="s">
        <v>133</v>
      </c>
      <c r="C29" s="18" t="s">
        <v>134</v>
      </c>
      <c r="D29" s="18" t="s">
        <v>135</v>
      </c>
      <c r="E29" s="25" t="s">
        <v>54</v>
      </c>
      <c r="F29" s="18" t="s">
        <v>7</v>
      </c>
      <c r="G29" s="18">
        <v>1</v>
      </c>
      <c r="H29" s="19">
        <f>VLOOKUP(F29,'[1]HAWKINS COOKER'!$D$3:$E$121,2,FALSE)</f>
        <v>50</v>
      </c>
      <c r="I29" s="19">
        <f t="shared" si="0"/>
        <v>10</v>
      </c>
      <c r="J29" s="19">
        <f t="shared" si="1"/>
        <v>1</v>
      </c>
      <c r="K29" s="19">
        <v>150</v>
      </c>
      <c r="L29" s="19">
        <v>25</v>
      </c>
      <c r="M29" s="19">
        <f t="shared" si="2"/>
        <v>236</v>
      </c>
      <c r="N29" s="18" t="s">
        <v>38</v>
      </c>
    </row>
    <row r="30" spans="1:14" s="13" customFormat="1" ht="15" customHeight="1">
      <c r="A30" s="17">
        <v>27</v>
      </c>
      <c r="B30" s="18" t="s">
        <v>133</v>
      </c>
      <c r="C30" s="18" t="s">
        <v>136</v>
      </c>
      <c r="D30" s="18" t="s">
        <v>137</v>
      </c>
      <c r="E30" s="25" t="s">
        <v>54</v>
      </c>
      <c r="F30" s="18" t="s">
        <v>109</v>
      </c>
      <c r="G30" s="18">
        <v>2</v>
      </c>
      <c r="H30" s="19">
        <f>VLOOKUP(F30,'[1]HAWKINS COOKER'!$D$3:$E$121,2,FALSE)</f>
        <v>82</v>
      </c>
      <c r="I30" s="19">
        <f t="shared" si="0"/>
        <v>32.800000000000004</v>
      </c>
      <c r="J30" s="19">
        <f t="shared" si="1"/>
        <v>2</v>
      </c>
      <c r="K30" s="19">
        <v>150</v>
      </c>
      <c r="L30" s="19">
        <v>25</v>
      </c>
      <c r="M30" s="19">
        <f t="shared" si="2"/>
        <v>373.8</v>
      </c>
      <c r="N30" s="18" t="s">
        <v>110</v>
      </c>
    </row>
    <row r="31" spans="1:14" s="13" customFormat="1" ht="15" customHeight="1">
      <c r="A31" s="17">
        <v>28</v>
      </c>
      <c r="B31" s="18" t="s">
        <v>138</v>
      </c>
      <c r="C31" s="18" t="s">
        <v>139</v>
      </c>
      <c r="D31" s="18" t="s">
        <v>140</v>
      </c>
      <c r="E31" s="25" t="s">
        <v>54</v>
      </c>
      <c r="F31" s="18" t="s">
        <v>27</v>
      </c>
      <c r="G31" s="18">
        <v>3</v>
      </c>
      <c r="H31" s="19">
        <f>VLOOKUP(F31,'[1]HAWKINS COOKER'!$D$3:$E$121,2,FALSE)</f>
        <v>40</v>
      </c>
      <c r="I31" s="19">
        <f t="shared" si="0"/>
        <v>24</v>
      </c>
      <c r="J31" s="19">
        <f t="shared" si="1"/>
        <v>3</v>
      </c>
      <c r="K31" s="19">
        <v>150</v>
      </c>
      <c r="L31" s="19">
        <v>25</v>
      </c>
      <c r="M31" s="19">
        <f t="shared" si="2"/>
        <v>322</v>
      </c>
      <c r="N31" s="18" t="s">
        <v>141</v>
      </c>
    </row>
    <row r="32" spans="1:14" s="13" customFormat="1" ht="15" customHeight="1">
      <c r="A32" s="17">
        <v>29</v>
      </c>
      <c r="B32" s="18" t="s">
        <v>138</v>
      </c>
      <c r="C32" s="18" t="s">
        <v>142</v>
      </c>
      <c r="D32" s="18" t="s">
        <v>143</v>
      </c>
      <c r="E32" s="25" t="s">
        <v>54</v>
      </c>
      <c r="F32" s="18" t="s">
        <v>48</v>
      </c>
      <c r="G32" s="18">
        <v>2</v>
      </c>
      <c r="H32" s="19">
        <f>VLOOKUP(F32,'[1]HAWKINS COOKER'!$D$3:$E$121,2,FALSE)</f>
        <v>82</v>
      </c>
      <c r="I32" s="19">
        <f t="shared" si="0"/>
        <v>32.800000000000004</v>
      </c>
      <c r="J32" s="19">
        <f t="shared" si="1"/>
        <v>2</v>
      </c>
      <c r="K32" s="19">
        <v>150</v>
      </c>
      <c r="L32" s="19">
        <v>25</v>
      </c>
      <c r="M32" s="19">
        <f t="shared" si="2"/>
        <v>373.8</v>
      </c>
      <c r="N32" s="18" t="s">
        <v>49</v>
      </c>
    </row>
    <row r="33" spans="1:14" s="13" customFormat="1" ht="15" customHeight="1">
      <c r="A33" s="17">
        <v>30</v>
      </c>
      <c r="B33" s="18" t="s">
        <v>144</v>
      </c>
      <c r="C33" s="18" t="s">
        <v>145</v>
      </c>
      <c r="D33" s="18" t="s">
        <v>146</v>
      </c>
      <c r="E33" s="25" t="s">
        <v>54</v>
      </c>
      <c r="F33" s="18" t="s">
        <v>10</v>
      </c>
      <c r="G33" s="18">
        <v>20</v>
      </c>
      <c r="H33" s="19">
        <f>VLOOKUP(F33,'[1]HAWKINS COOKER'!$D$3:$E$121,2,FALSE)</f>
        <v>41</v>
      </c>
      <c r="I33" s="19">
        <f t="shared" si="0"/>
        <v>164</v>
      </c>
      <c r="J33" s="19">
        <f t="shared" si="1"/>
        <v>20</v>
      </c>
      <c r="K33" s="19">
        <v>200</v>
      </c>
      <c r="L33" s="19">
        <v>25</v>
      </c>
      <c r="M33" s="19">
        <f t="shared" si="2"/>
        <v>1229</v>
      </c>
      <c r="N33" s="18" t="s">
        <v>55</v>
      </c>
    </row>
    <row r="34" spans="1:14" s="13" customFormat="1" ht="15" customHeight="1">
      <c r="A34" s="17">
        <v>31</v>
      </c>
      <c r="B34" s="18" t="s">
        <v>144</v>
      </c>
      <c r="C34" s="18" t="s">
        <v>147</v>
      </c>
      <c r="D34" s="18" t="s">
        <v>148</v>
      </c>
      <c r="E34" s="25" t="s">
        <v>54</v>
      </c>
      <c r="F34" s="18" t="s">
        <v>149</v>
      </c>
      <c r="G34" s="18">
        <v>1</v>
      </c>
      <c r="H34" s="19">
        <f>VLOOKUP(F34,'[1]HAWKINS COOKER'!$D$3:$E$121,2,FALSE)</f>
        <v>41</v>
      </c>
      <c r="I34" s="19">
        <f t="shared" si="0"/>
        <v>8.2000000000000011</v>
      </c>
      <c r="J34" s="19">
        <f t="shared" si="1"/>
        <v>1</v>
      </c>
      <c r="K34" s="19">
        <v>150</v>
      </c>
      <c r="L34" s="19">
        <v>25</v>
      </c>
      <c r="M34" s="19">
        <f t="shared" si="2"/>
        <v>225.2</v>
      </c>
      <c r="N34" s="18" t="s">
        <v>150</v>
      </c>
    </row>
    <row r="35" spans="1:14" s="13" customFormat="1" ht="15" customHeight="1">
      <c r="A35" s="17">
        <v>32</v>
      </c>
      <c r="B35" s="18" t="s">
        <v>151</v>
      </c>
      <c r="C35" s="18" t="s">
        <v>152</v>
      </c>
      <c r="D35" s="18" t="s">
        <v>153</v>
      </c>
      <c r="E35" s="25" t="s">
        <v>54</v>
      </c>
      <c r="F35" s="18" t="s">
        <v>10</v>
      </c>
      <c r="G35" s="18">
        <v>20</v>
      </c>
      <c r="H35" s="19">
        <f>VLOOKUP(F35,'[1]HAWKINS COOKER'!$D$3:$E$121,2,FALSE)</f>
        <v>41</v>
      </c>
      <c r="I35" s="19">
        <f t="shared" si="0"/>
        <v>164</v>
      </c>
      <c r="J35" s="19">
        <f t="shared" si="1"/>
        <v>20</v>
      </c>
      <c r="K35" s="19">
        <v>200</v>
      </c>
      <c r="L35" s="19">
        <v>25</v>
      </c>
      <c r="M35" s="19">
        <f t="shared" si="2"/>
        <v>1229</v>
      </c>
      <c r="N35" s="18" t="s">
        <v>32</v>
      </c>
    </row>
    <row r="36" spans="1:14" s="13" customFormat="1" ht="15" customHeight="1">
      <c r="A36" s="17">
        <v>33</v>
      </c>
      <c r="B36" s="18" t="s">
        <v>151</v>
      </c>
      <c r="C36" s="18" t="s">
        <v>154</v>
      </c>
      <c r="D36" s="18" t="s">
        <v>155</v>
      </c>
      <c r="E36" s="25" t="s">
        <v>54</v>
      </c>
      <c r="F36" s="18" t="s">
        <v>156</v>
      </c>
      <c r="G36" s="18">
        <v>6</v>
      </c>
      <c r="H36" s="19">
        <f>VLOOKUP(F36,'[1]HAWKINS COOKER'!$D$3:$E$121,2,FALSE)</f>
        <v>82</v>
      </c>
      <c r="I36" s="19">
        <f t="shared" si="0"/>
        <v>98.4</v>
      </c>
      <c r="J36" s="19">
        <f t="shared" si="1"/>
        <v>6</v>
      </c>
      <c r="K36" s="19">
        <v>150</v>
      </c>
      <c r="L36" s="19">
        <v>25</v>
      </c>
      <c r="M36" s="19">
        <f t="shared" si="2"/>
        <v>771.4</v>
      </c>
      <c r="N36" s="18" t="s">
        <v>157</v>
      </c>
    </row>
    <row r="37" spans="1:14" s="13" customFormat="1" ht="15" customHeight="1">
      <c r="A37" s="17">
        <v>34</v>
      </c>
      <c r="B37" s="18" t="s">
        <v>151</v>
      </c>
      <c r="C37" s="18" t="s">
        <v>158</v>
      </c>
      <c r="D37" s="18" t="s">
        <v>159</v>
      </c>
      <c r="E37" s="25" t="s">
        <v>54</v>
      </c>
      <c r="F37" s="18" t="s">
        <v>43</v>
      </c>
      <c r="G37" s="18">
        <v>1</v>
      </c>
      <c r="H37" s="19">
        <f>VLOOKUP(F37,'[1]HAWKINS COOKER'!$D$3:$E$121,2,FALSE)</f>
        <v>50</v>
      </c>
      <c r="I37" s="19">
        <f t="shared" si="0"/>
        <v>10</v>
      </c>
      <c r="J37" s="19">
        <f t="shared" si="1"/>
        <v>1</v>
      </c>
      <c r="K37" s="19">
        <v>150</v>
      </c>
      <c r="L37" s="19">
        <v>25</v>
      </c>
      <c r="M37" s="19">
        <f t="shared" si="2"/>
        <v>236</v>
      </c>
      <c r="N37" s="18" t="s">
        <v>132</v>
      </c>
    </row>
    <row r="38" spans="1:14" s="13" customFormat="1" ht="15" customHeight="1">
      <c r="A38" s="17">
        <v>35</v>
      </c>
      <c r="B38" s="18" t="s">
        <v>151</v>
      </c>
      <c r="C38" s="18" t="s">
        <v>160</v>
      </c>
      <c r="D38" s="18" t="s">
        <v>161</v>
      </c>
      <c r="E38" s="25" t="s">
        <v>54</v>
      </c>
      <c r="F38" s="18" t="s">
        <v>5</v>
      </c>
      <c r="G38" s="18">
        <v>1</v>
      </c>
      <c r="H38" s="19">
        <f>VLOOKUP(F38,'[1]HAWKINS COOKER'!$D$3:$E$121,2,FALSE)</f>
        <v>40</v>
      </c>
      <c r="I38" s="19">
        <f t="shared" si="0"/>
        <v>8</v>
      </c>
      <c r="J38" s="19">
        <f t="shared" si="1"/>
        <v>1</v>
      </c>
      <c r="K38" s="19">
        <v>150</v>
      </c>
      <c r="L38" s="19">
        <v>25</v>
      </c>
      <c r="M38" s="19">
        <f t="shared" si="2"/>
        <v>224</v>
      </c>
      <c r="N38" s="18" t="s">
        <v>16</v>
      </c>
    </row>
    <row r="39" spans="1:14" s="13" customFormat="1" ht="15" customHeight="1">
      <c r="A39" s="17">
        <v>36</v>
      </c>
      <c r="B39" s="18" t="s">
        <v>151</v>
      </c>
      <c r="C39" s="18" t="s">
        <v>162</v>
      </c>
      <c r="D39" s="18" t="s">
        <v>163</v>
      </c>
      <c r="E39" s="25" t="s">
        <v>54</v>
      </c>
      <c r="F39" s="18" t="s">
        <v>46</v>
      </c>
      <c r="G39" s="18">
        <v>1</v>
      </c>
      <c r="H39" s="19">
        <f>VLOOKUP(F39,'[1]HAWKINS COOKER'!$D$3:$E$121,2,FALSE)</f>
        <v>82</v>
      </c>
      <c r="I39" s="19">
        <f t="shared" si="0"/>
        <v>16.400000000000002</v>
      </c>
      <c r="J39" s="19">
        <f t="shared" si="1"/>
        <v>1</v>
      </c>
      <c r="K39" s="19">
        <v>150</v>
      </c>
      <c r="L39" s="19">
        <v>25</v>
      </c>
      <c r="M39" s="19">
        <f t="shared" si="2"/>
        <v>274.39999999999998</v>
      </c>
      <c r="N39" s="18" t="s">
        <v>47</v>
      </c>
    </row>
    <row r="40" spans="1:14" s="13" customFormat="1" ht="15" customHeight="1">
      <c r="A40" s="17">
        <v>37</v>
      </c>
      <c r="B40" s="18" t="s">
        <v>164</v>
      </c>
      <c r="C40" s="18" t="s">
        <v>165</v>
      </c>
      <c r="D40" s="18" t="s">
        <v>166</v>
      </c>
      <c r="E40" s="25" t="s">
        <v>54</v>
      </c>
      <c r="F40" s="18" t="s">
        <v>30</v>
      </c>
      <c r="G40" s="18">
        <v>10</v>
      </c>
      <c r="H40" s="19">
        <f>VLOOKUP(F40,'[1]HAWKINS COOKER'!$D$3:$E$121,2,FALSE)</f>
        <v>50</v>
      </c>
      <c r="I40" s="19">
        <f t="shared" si="0"/>
        <v>100</v>
      </c>
      <c r="J40" s="19">
        <f t="shared" si="1"/>
        <v>10</v>
      </c>
      <c r="K40" s="19">
        <v>150</v>
      </c>
      <c r="L40" s="19">
        <v>25</v>
      </c>
      <c r="M40" s="19">
        <f t="shared" si="2"/>
        <v>785</v>
      </c>
      <c r="N40" s="18" t="s">
        <v>167</v>
      </c>
    </row>
    <row r="41" spans="1:14" s="13" customFormat="1" ht="15" customHeight="1">
      <c r="A41" s="17">
        <v>38</v>
      </c>
      <c r="B41" s="18" t="s">
        <v>164</v>
      </c>
      <c r="C41" s="18" t="s">
        <v>168</v>
      </c>
      <c r="D41" s="18" t="s">
        <v>169</v>
      </c>
      <c r="E41" s="25" t="s">
        <v>54</v>
      </c>
      <c r="F41" s="18" t="s">
        <v>170</v>
      </c>
      <c r="G41" s="18">
        <v>7</v>
      </c>
      <c r="H41" s="19">
        <f>VLOOKUP(F41,'[1]HAWKINS COOKER'!$D$3:$E$121,2,FALSE)</f>
        <v>50</v>
      </c>
      <c r="I41" s="19">
        <f t="shared" si="0"/>
        <v>70</v>
      </c>
      <c r="J41" s="19">
        <f t="shared" si="1"/>
        <v>7</v>
      </c>
      <c r="K41" s="19">
        <v>150</v>
      </c>
      <c r="L41" s="19">
        <v>25</v>
      </c>
      <c r="M41" s="19">
        <f t="shared" si="2"/>
        <v>602</v>
      </c>
      <c r="N41" s="20" t="s">
        <v>28</v>
      </c>
    </row>
    <row r="42" spans="1:14" s="13" customFormat="1" ht="15" customHeight="1">
      <c r="A42" s="17">
        <v>39</v>
      </c>
      <c r="B42" s="18" t="s">
        <v>164</v>
      </c>
      <c r="C42" s="18" t="s">
        <v>171</v>
      </c>
      <c r="D42" s="18" t="s">
        <v>172</v>
      </c>
      <c r="E42" s="25" t="s">
        <v>54</v>
      </c>
      <c r="F42" s="18" t="s">
        <v>9</v>
      </c>
      <c r="G42" s="18">
        <v>11</v>
      </c>
      <c r="H42" s="19">
        <f>VLOOKUP(F42,'[1]HAWKINS COOKER'!$D$3:$E$121,2,FALSE)</f>
        <v>41</v>
      </c>
      <c r="I42" s="19">
        <f t="shared" si="0"/>
        <v>90.2</v>
      </c>
      <c r="J42" s="19">
        <f t="shared" si="1"/>
        <v>11</v>
      </c>
      <c r="K42" s="19">
        <v>600</v>
      </c>
      <c r="L42" s="19">
        <v>25</v>
      </c>
      <c r="M42" s="19">
        <f t="shared" si="2"/>
        <v>1177.2</v>
      </c>
      <c r="N42" s="20" t="s">
        <v>173</v>
      </c>
    </row>
    <row r="43" spans="1:14" s="13" customFormat="1" ht="15" customHeight="1">
      <c r="A43" s="17">
        <v>40</v>
      </c>
      <c r="B43" s="18" t="s">
        <v>164</v>
      </c>
      <c r="C43" s="18" t="s">
        <v>174</v>
      </c>
      <c r="D43" s="18" t="s">
        <v>175</v>
      </c>
      <c r="E43" s="25" t="s">
        <v>54</v>
      </c>
      <c r="F43" s="18" t="s">
        <v>8</v>
      </c>
      <c r="G43" s="18">
        <v>1</v>
      </c>
      <c r="H43" s="19">
        <f>VLOOKUP(F43,'[1]HAWKINS COOKER'!$D$3:$E$121,2,FALSE)</f>
        <v>40</v>
      </c>
      <c r="I43" s="19">
        <f t="shared" si="0"/>
        <v>8</v>
      </c>
      <c r="J43" s="19">
        <f t="shared" si="1"/>
        <v>1</v>
      </c>
      <c r="K43" s="19">
        <v>150</v>
      </c>
      <c r="L43" s="19">
        <v>25</v>
      </c>
      <c r="M43" s="19">
        <f t="shared" si="2"/>
        <v>224</v>
      </c>
      <c r="N43" s="18" t="s">
        <v>118</v>
      </c>
    </row>
    <row r="44" spans="1:14" s="13" customFormat="1" ht="15" customHeight="1">
      <c r="A44" s="17">
        <v>41</v>
      </c>
      <c r="B44" s="18" t="s">
        <v>164</v>
      </c>
      <c r="C44" s="18" t="s">
        <v>176</v>
      </c>
      <c r="D44" s="18" t="s">
        <v>177</v>
      </c>
      <c r="E44" s="25" t="s">
        <v>54</v>
      </c>
      <c r="F44" s="18" t="s">
        <v>109</v>
      </c>
      <c r="G44" s="18">
        <v>2</v>
      </c>
      <c r="H44" s="19">
        <f>VLOOKUP(F44,'[1]HAWKINS COOKER'!$D$3:$E$121,2,FALSE)</f>
        <v>82</v>
      </c>
      <c r="I44" s="19">
        <f t="shared" si="0"/>
        <v>32.800000000000004</v>
      </c>
      <c r="J44" s="19">
        <f t="shared" si="1"/>
        <v>2</v>
      </c>
      <c r="K44" s="19">
        <v>150</v>
      </c>
      <c r="L44" s="19">
        <v>25</v>
      </c>
      <c r="M44" s="19">
        <f t="shared" si="2"/>
        <v>373.8</v>
      </c>
      <c r="N44" s="18" t="s">
        <v>110</v>
      </c>
    </row>
    <row r="45" spans="1:14" s="13" customFormat="1" ht="15" customHeight="1">
      <c r="A45" s="17">
        <v>42</v>
      </c>
      <c r="B45" s="18" t="s">
        <v>178</v>
      </c>
      <c r="C45" s="18" t="s">
        <v>179</v>
      </c>
      <c r="D45" s="18" t="s">
        <v>180</v>
      </c>
      <c r="E45" s="25" t="s">
        <v>54</v>
      </c>
      <c r="F45" s="18" t="s">
        <v>6</v>
      </c>
      <c r="G45" s="18">
        <v>21</v>
      </c>
      <c r="H45" s="19">
        <f>VLOOKUP(F45,'[1]HAWKINS COOKER'!$D$3:$E$121,2,FALSE)</f>
        <v>39</v>
      </c>
      <c r="I45" s="19">
        <f t="shared" si="0"/>
        <v>163.80000000000001</v>
      </c>
      <c r="J45" s="19">
        <f t="shared" si="1"/>
        <v>21</v>
      </c>
      <c r="K45" s="19">
        <v>210</v>
      </c>
      <c r="L45" s="19">
        <v>25</v>
      </c>
      <c r="M45" s="19">
        <f t="shared" si="2"/>
        <v>1238.8</v>
      </c>
      <c r="N45" s="18" t="s">
        <v>18</v>
      </c>
    </row>
    <row r="46" spans="1:14" s="13" customFormat="1" ht="15" customHeight="1">
      <c r="A46" s="38" t="s">
        <v>181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26">
        <f>ROUND(SUM(M4:M45),0)</f>
        <v>24744</v>
      </c>
      <c r="N46" s="21"/>
    </row>
    <row r="47" spans="1:14" s="13" customFormat="1" ht="15" customHeight="1">
      <c r="A47" s="22"/>
      <c r="B47"/>
      <c r="C47"/>
      <c r="D47"/>
      <c r="E47"/>
      <c r="F47"/>
      <c r="G47" s="27">
        <f>SUM(G4:G45)</f>
        <v>264</v>
      </c>
      <c r="H47"/>
      <c r="I47"/>
      <c r="J47"/>
      <c r="K47"/>
      <c r="L47"/>
      <c r="M47" s="23"/>
      <c r="N47"/>
    </row>
    <row r="48" spans="1:14" s="14" customFormat="1" ht="30" customHeight="1">
      <c r="A48" s="28" t="s">
        <v>41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10"/>
    </row>
    <row r="49" spans="1:14" s="14" customFormat="1" ht="30" customHeight="1">
      <c r="A49" s="28" t="s">
        <v>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  <c r="M49" s="29"/>
      <c r="N49" s="10"/>
    </row>
  </sheetData>
  <sortState ref="B4:N79">
    <sortCondition ref="B4:B79"/>
    <sortCondition ref="C4:C79"/>
  </sortState>
  <mergeCells count="7">
    <mergeCell ref="A48:M48"/>
    <mergeCell ref="A49:M49"/>
    <mergeCell ref="H1:M1"/>
    <mergeCell ref="H2:M2"/>
    <mergeCell ref="A1:G1"/>
    <mergeCell ref="A2:G2"/>
    <mergeCell ref="A46:L46"/>
  </mergeCells>
  <pageMargins left="0.21" right="0.11811023622047245" top="0.47244094488188981" bottom="0.6" header="0.31496062992125984" footer="0.2"/>
  <pageSetup paperSize="9" scale="8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E11" sqref="E11"/>
    </sheetView>
  </sheetViews>
  <sheetFormatPr defaultRowHeight="15"/>
  <cols>
    <col min="1" max="1" width="3.42578125" bestFit="1" customWidth="1"/>
    <col min="2" max="2" width="9.7109375" bestFit="1" customWidth="1"/>
    <col min="3" max="3" width="18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15.28515625" bestFit="1" customWidth="1"/>
    <col min="15" max="15" width="8.7109375" bestFit="1" customWidth="1"/>
  </cols>
  <sheetData>
    <row r="1" spans="1:15">
      <c r="A1" s="2" t="s">
        <v>19</v>
      </c>
      <c r="B1" s="2" t="s">
        <v>14</v>
      </c>
      <c r="C1" s="2" t="s">
        <v>20</v>
      </c>
      <c r="D1" s="4" t="s">
        <v>21</v>
      </c>
      <c r="E1" s="2" t="s">
        <v>12</v>
      </c>
      <c r="F1" s="2" t="s">
        <v>15</v>
      </c>
      <c r="G1" s="2" t="s">
        <v>2</v>
      </c>
      <c r="H1" s="3" t="s">
        <v>3</v>
      </c>
      <c r="I1" s="3" t="s">
        <v>22</v>
      </c>
      <c r="J1" s="3" t="s">
        <v>4</v>
      </c>
      <c r="K1" s="3" t="s">
        <v>23</v>
      </c>
      <c r="L1" s="3" t="s">
        <v>24</v>
      </c>
      <c r="M1" s="3" t="s">
        <v>25</v>
      </c>
      <c r="N1" s="2" t="s">
        <v>26</v>
      </c>
      <c r="O1" s="1"/>
    </row>
    <row r="2" spans="1:15">
      <c r="A2" s="5">
        <v>52</v>
      </c>
      <c r="B2" s="6" t="s">
        <v>33</v>
      </c>
      <c r="C2" s="6" t="s">
        <v>34</v>
      </c>
      <c r="D2" s="7" t="s">
        <v>35</v>
      </c>
      <c r="E2" s="6" t="s">
        <v>13</v>
      </c>
      <c r="F2" s="6" t="s">
        <v>36</v>
      </c>
      <c r="G2" s="6">
        <v>3</v>
      </c>
      <c r="H2" s="8">
        <v>90</v>
      </c>
      <c r="I2" s="8">
        <v>54</v>
      </c>
      <c r="J2" s="8">
        <v>3</v>
      </c>
      <c r="K2" s="8">
        <v>150</v>
      </c>
      <c r="L2" s="8">
        <v>25</v>
      </c>
      <c r="M2" s="8">
        <v>502</v>
      </c>
      <c r="N2" s="6" t="s">
        <v>37</v>
      </c>
      <c r="O2" s="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Bishnu</cp:lastModifiedBy>
  <cp:lastPrinted>2023-06-07T13:32:53Z</cp:lastPrinted>
  <dcterms:created xsi:type="dcterms:W3CDTF">2023-03-14T14:10:32Z</dcterms:created>
  <dcterms:modified xsi:type="dcterms:W3CDTF">2023-06-13T10:39:15Z</dcterms:modified>
</cp:coreProperties>
</file>