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4" i="1"/>
  <c r="J4"/>
  <c r="J5"/>
  <c r="J6"/>
  <c r="J7"/>
  <c r="J8"/>
  <c r="J10"/>
  <c r="L10" s="1"/>
  <c r="J11"/>
  <c r="J9"/>
  <c r="J13"/>
  <c r="J15"/>
  <c r="J16"/>
  <c r="L16" s="1"/>
  <c r="J17"/>
  <c r="J18"/>
  <c r="J19"/>
  <c r="J20"/>
  <c r="J21"/>
  <c r="J22"/>
  <c r="J12"/>
  <c r="I14" l="1"/>
  <c r="L14" s="1"/>
  <c r="I4"/>
  <c r="L4" s="1"/>
  <c r="I6"/>
  <c r="L6" s="1"/>
  <c r="I7"/>
  <c r="L7" s="1"/>
  <c r="I8"/>
  <c r="L8" s="1"/>
  <c r="I11"/>
  <c r="L11" s="1"/>
  <c r="I9"/>
  <c r="L9" s="1"/>
  <c r="I13"/>
  <c r="L13" s="1"/>
  <c r="I15"/>
  <c r="L15" s="1"/>
  <c r="I18"/>
  <c r="L18" s="1"/>
  <c r="I19"/>
  <c r="L19" s="1"/>
  <c r="I20"/>
  <c r="L20" s="1"/>
  <c r="I22"/>
  <c r="L22" s="1"/>
  <c r="H14" l="1"/>
  <c r="I17"/>
  <c r="L17"/>
  <c r="I21"/>
  <c r="L21"/>
  <c r="L5"/>
  <c r="I5"/>
  <c r="L12"/>
  <c r="I12"/>
</calcChain>
</file>

<file path=xl/sharedStrings.xml><?xml version="1.0" encoding="utf-8"?>
<sst xmlns="http://schemas.openxmlformats.org/spreadsheetml/2006/main" count="113" uniqueCount="86">
  <si>
    <t>14/5/2025</t>
  </si>
  <si>
    <t>234</t>
  </si>
  <si>
    <t>JA/38</t>
  </si>
  <si>
    <t>16/5/2025</t>
  </si>
  <si>
    <t>289</t>
  </si>
  <si>
    <t>01/5/2025</t>
  </si>
  <si>
    <t>143</t>
  </si>
  <si>
    <t>05/5/2025</t>
  </si>
  <si>
    <t>176</t>
  </si>
  <si>
    <t>178</t>
  </si>
  <si>
    <t>09/5/2025</t>
  </si>
  <si>
    <t>08/5/2025</t>
  </si>
  <si>
    <t>213</t>
  </si>
  <si>
    <t>226</t>
  </si>
  <si>
    <t>13/5/2025</t>
  </si>
  <si>
    <t>223</t>
  </si>
  <si>
    <t>231</t>
  </si>
  <si>
    <t>12/5/2025</t>
  </si>
  <si>
    <t>15/5/2025</t>
  </si>
  <si>
    <t>232</t>
  </si>
  <si>
    <t>251</t>
  </si>
  <si>
    <t>260</t>
  </si>
  <si>
    <t>19/5/2025</t>
  </si>
  <si>
    <t>279</t>
  </si>
  <si>
    <t>22/5/2025</t>
  </si>
  <si>
    <t>299</t>
  </si>
  <si>
    <t>24/5/2025</t>
  </si>
  <si>
    <t>9</t>
  </si>
  <si>
    <t>26/5/2025</t>
  </si>
  <si>
    <t>309</t>
  </si>
  <si>
    <t>28/5/2025</t>
  </si>
  <si>
    <t>334</t>
  </si>
  <si>
    <t>336</t>
  </si>
  <si>
    <t>335</t>
  </si>
  <si>
    <t>SL</t>
  </si>
  <si>
    <t>DATE</t>
  </si>
  <si>
    <t>LR NO</t>
  </si>
  <si>
    <t>DO/02587</t>
  </si>
  <si>
    <t>JA/02106</t>
  </si>
  <si>
    <t>JA/02354</t>
  </si>
  <si>
    <t>JA/02709</t>
  </si>
  <si>
    <t>JA/02746</t>
  </si>
  <si>
    <t>JA/02792</t>
  </si>
  <si>
    <t>JA/02973</t>
  </si>
  <si>
    <t>JA/03071</t>
  </si>
  <si>
    <t>JA/03110</t>
  </si>
  <si>
    <t>JA/03114</t>
  </si>
  <si>
    <t>JA/03255</t>
  </si>
  <si>
    <t>JA/03434</t>
  </si>
  <si>
    <t>JA/03686</t>
  </si>
  <si>
    <t>JA/03735</t>
  </si>
  <si>
    <t>JA/03858</t>
  </si>
  <si>
    <t>JA/03957</t>
  </si>
  <si>
    <t>JA/03993</t>
  </si>
  <si>
    <t>JA/04018</t>
  </si>
  <si>
    <t>DANAGADI</t>
  </si>
  <si>
    <t>BARIPADA</t>
  </si>
  <si>
    <t>TALCHER</t>
  </si>
  <si>
    <t>PANIKOILI</t>
  </si>
  <si>
    <t>JAJPUR TOWN</t>
  </si>
  <si>
    <t>BERHAMPUR</t>
  </si>
  <si>
    <t>BHADRAK</t>
  </si>
  <si>
    <t>ROURKELA</t>
  </si>
  <si>
    <t>SAMBALPUR</t>
  </si>
  <si>
    <t>BALASORE</t>
  </si>
  <si>
    <t>ANGUL</t>
  </si>
  <si>
    <t>KABISURYANAGAR</t>
  </si>
  <si>
    <t>JHARSUGUDA</t>
  </si>
  <si>
    <t>PATTAMUNDAI</t>
  </si>
  <si>
    <t>RAJ SUNAKHALA</t>
  </si>
  <si>
    <t>CTC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</si>
  <si>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</si>
  <si>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</si>
  <si>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</si>
  <si>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</si>
  <si>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</si>
  <si>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</si>
  <si>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</si>
  <si>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</si>
  <si>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</si>
  <si>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</si>
  <si>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</si>
  <si>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</si>
  <si>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</si>
  <si>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(RUPEES ELEVEN THOUSAND THREE HUNDRED FOURTY NINE ONLY)</t>
  </si>
  <si>
    <t xml:space="preserve">Bill Date: 31/05/2025
Bill NO : 6725
Total Amount: 11349.00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</si>
</sst>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7</xdr:col>
      <xdr:colOff>342900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57150"/>
          <a:ext cx="38385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RCH%2025/S%20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1948</v>
          </cell>
          <cell r="G4">
            <v>4</v>
          </cell>
          <cell r="H4">
            <v>50</v>
          </cell>
          <cell r="I4">
            <v>2</v>
          </cell>
        </row>
        <row r="5">
          <cell r="E5" t="str">
            <v>JAJPUR TOWN</v>
          </cell>
          <cell r="F5" t="str">
            <v>1947</v>
          </cell>
          <cell r="G5">
            <v>6</v>
          </cell>
          <cell r="H5">
            <v>70</v>
          </cell>
          <cell r="I5">
            <v>2</v>
          </cell>
        </row>
        <row r="6">
          <cell r="E6" t="str">
            <v>SAMBALPUR</v>
          </cell>
          <cell r="F6" t="str">
            <v>1972</v>
          </cell>
          <cell r="G6">
            <v>12</v>
          </cell>
          <cell r="H6">
            <v>140</v>
          </cell>
          <cell r="I6">
            <v>3</v>
          </cell>
        </row>
        <row r="7">
          <cell r="E7" t="str">
            <v>TALCHER</v>
          </cell>
          <cell r="F7" t="str">
            <v>1970</v>
          </cell>
          <cell r="G7">
            <v>7</v>
          </cell>
          <cell r="H7">
            <v>105</v>
          </cell>
          <cell r="I7">
            <v>2</v>
          </cell>
        </row>
        <row r="8">
          <cell r="E8" t="str">
            <v>DHENKANAL</v>
          </cell>
          <cell r="F8" t="str">
            <v>1973</v>
          </cell>
          <cell r="G8">
            <v>6</v>
          </cell>
          <cell r="H8">
            <v>30</v>
          </cell>
          <cell r="I8">
            <v>2</v>
          </cell>
        </row>
        <row r="9">
          <cell r="E9" t="str">
            <v>BARAGARH</v>
          </cell>
          <cell r="F9" t="str">
            <v>1975</v>
          </cell>
          <cell r="G9">
            <v>15</v>
          </cell>
          <cell r="H9">
            <v>150</v>
          </cell>
          <cell r="I9">
            <v>3.25</v>
          </cell>
        </row>
        <row r="10">
          <cell r="E10" t="str">
            <v>BARIPADA</v>
          </cell>
          <cell r="F10" t="str">
            <v>2007</v>
          </cell>
          <cell r="G10">
            <v>36</v>
          </cell>
          <cell r="H10">
            <v>540</v>
          </cell>
          <cell r="I10">
            <v>2.5</v>
          </cell>
        </row>
        <row r="11">
          <cell r="E11" t="str">
            <v>JALESWAR</v>
          </cell>
          <cell r="F11" t="str">
            <v>2024</v>
          </cell>
          <cell r="G11">
            <v>8</v>
          </cell>
          <cell r="H11">
            <v>90</v>
          </cell>
          <cell r="I11">
            <v>3</v>
          </cell>
        </row>
        <row r="12">
          <cell r="E12" t="str">
            <v>ANGUL</v>
          </cell>
          <cell r="F12" t="str">
            <v>10</v>
          </cell>
          <cell r="G12">
            <v>5</v>
          </cell>
          <cell r="H12">
            <v>50</v>
          </cell>
          <cell r="I12">
            <v>2</v>
          </cell>
        </row>
        <row r="13">
          <cell r="E13" t="str">
            <v>ANGUL</v>
          </cell>
          <cell r="F13" t="str">
            <v>2018</v>
          </cell>
          <cell r="G13">
            <v>15</v>
          </cell>
          <cell r="H13">
            <v>162</v>
          </cell>
          <cell r="I13">
            <v>2</v>
          </cell>
        </row>
        <row r="14">
          <cell r="E14" t="str">
            <v>TALCHER</v>
          </cell>
          <cell r="F14" t="str">
            <v>10</v>
          </cell>
          <cell r="G14">
            <v>6</v>
          </cell>
          <cell r="H14">
            <v>90</v>
          </cell>
          <cell r="I14">
            <v>2</v>
          </cell>
        </row>
        <row r="15">
          <cell r="E15" t="str">
            <v>ROURKELA</v>
          </cell>
          <cell r="F15" t="str">
            <v>2019</v>
          </cell>
          <cell r="G15">
            <v>14</v>
          </cell>
          <cell r="H15">
            <v>173</v>
          </cell>
          <cell r="I15">
            <v>3</v>
          </cell>
        </row>
        <row r="16">
          <cell r="E16" t="str">
            <v>NACHUNI</v>
          </cell>
          <cell r="F16" t="str">
            <v>2073</v>
          </cell>
          <cell r="G16">
            <v>14</v>
          </cell>
          <cell r="H16">
            <v>60</v>
          </cell>
          <cell r="I16">
            <v>2</v>
          </cell>
        </row>
        <row r="17">
          <cell r="E17" t="str">
            <v>TALCHER</v>
          </cell>
          <cell r="F17" t="str">
            <v>10</v>
          </cell>
          <cell r="G17">
            <v>6</v>
          </cell>
          <cell r="H17">
            <v>90</v>
          </cell>
          <cell r="I17">
            <v>2</v>
          </cell>
        </row>
        <row r="18">
          <cell r="E18" t="str">
            <v>NACHUNI</v>
          </cell>
          <cell r="F18" t="str">
            <v>2073</v>
          </cell>
          <cell r="G18">
            <v>14</v>
          </cell>
          <cell r="H18">
            <v>60</v>
          </cell>
          <cell r="I18">
            <v>2</v>
          </cell>
        </row>
        <row r="19">
          <cell r="E19" t="str">
            <v>NACHUNI</v>
          </cell>
          <cell r="F19" t="str">
            <v>2038</v>
          </cell>
          <cell r="G19">
            <v>4</v>
          </cell>
          <cell r="H19">
            <v>35</v>
          </cell>
          <cell r="I19">
            <v>2</v>
          </cell>
        </row>
        <row r="20">
          <cell r="E20" t="str">
            <v>BALASORE</v>
          </cell>
          <cell r="F20" t="str">
            <v>2036</v>
          </cell>
          <cell r="G20">
            <v>12</v>
          </cell>
          <cell r="H20">
            <v>180</v>
          </cell>
          <cell r="I20">
            <v>2</v>
          </cell>
        </row>
        <row r="21">
          <cell r="E21" t="str">
            <v>KENDRAPARA</v>
          </cell>
          <cell r="F21" t="str">
            <v>2017</v>
          </cell>
          <cell r="G21">
            <v>20</v>
          </cell>
          <cell r="H21">
            <v>269</v>
          </cell>
          <cell r="I21">
            <v>2</v>
          </cell>
        </row>
        <row r="22">
          <cell r="E22" t="str">
            <v>PATTAMUNDAI</v>
          </cell>
          <cell r="F22" t="str">
            <v>2067</v>
          </cell>
          <cell r="G22">
            <v>12</v>
          </cell>
          <cell r="H22">
            <v>120</v>
          </cell>
          <cell r="I22">
            <v>2</v>
          </cell>
        </row>
        <row r="23">
          <cell r="E23" t="str">
            <v>DUHURIA</v>
          </cell>
          <cell r="F23" t="str">
            <v>2090</v>
          </cell>
          <cell r="G23">
            <v>4</v>
          </cell>
          <cell r="H23">
            <v>35</v>
          </cell>
          <cell r="I23">
            <v>2.1</v>
          </cell>
        </row>
        <row r="24">
          <cell r="E24" t="str">
            <v>BARIPADA</v>
          </cell>
          <cell r="F24" t="str">
            <v>2119</v>
          </cell>
          <cell r="G24">
            <v>27</v>
          </cell>
          <cell r="H24">
            <v>168</v>
          </cell>
          <cell r="I24">
            <v>2.5</v>
          </cell>
        </row>
        <row r="25">
          <cell r="E25" t="str">
            <v>BARAGARH</v>
          </cell>
          <cell r="F25" t="str">
            <v>2121</v>
          </cell>
          <cell r="G25">
            <v>25</v>
          </cell>
          <cell r="H25">
            <v>290</v>
          </cell>
          <cell r="I25">
            <v>3.25</v>
          </cell>
        </row>
        <row r="26">
          <cell r="E26" t="str">
            <v>BERHAMPUR</v>
          </cell>
          <cell r="F26" t="str">
            <v>2120</v>
          </cell>
          <cell r="G26">
            <v>15</v>
          </cell>
          <cell r="H26">
            <v>210</v>
          </cell>
          <cell r="I26">
            <v>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3" s="1" customFormat="1" ht="90" customHeight="1">
      <c r="A1" s="17"/>
      <c r="B1" s="18"/>
      <c r="C1" s="18"/>
      <c r="D1" s="18"/>
      <c r="E1" s="18"/>
      <c r="F1" s="18"/>
      <c r="G1" s="18"/>
      <c r="H1" s="18"/>
      <c r="I1" s="19" t="s">
        <v>80</v>
      </c>
      <c r="J1" s="19"/>
      <c r="K1" s="19"/>
      <c r="L1" s="19"/>
    </row>
    <row r="2" spans="1:13" s="1" customFormat="1" ht="66.75" customHeight="1">
      <c r="A2" s="17" t="s">
        <v>81</v>
      </c>
      <c r="B2" s="18"/>
      <c r="C2" s="18"/>
      <c r="D2" s="18"/>
      <c r="E2" s="18"/>
      <c r="F2" s="18"/>
      <c r="G2" s="18"/>
      <c r="H2" s="18"/>
      <c r="I2" s="19" t="s">
        <v>85</v>
      </c>
      <c r="J2" s="19"/>
      <c r="K2" s="19"/>
      <c r="L2" s="19"/>
    </row>
    <row r="3" spans="1:13" s="8" customFormat="1" ht="18" customHeight="1">
      <c r="A3" s="5" t="s">
        <v>34</v>
      </c>
      <c r="B3" s="5" t="s">
        <v>35</v>
      </c>
      <c r="C3" s="5" t="s">
        <v>36</v>
      </c>
      <c r="D3" s="5" t="s">
        <v>71</v>
      </c>
      <c r="E3" s="5" t="s">
        <v>72</v>
      </c>
      <c r="F3" s="5" t="s">
        <v>73</v>
      </c>
      <c r="G3" s="5" t="s">
        <v>74</v>
      </c>
      <c r="H3" s="5" t="s">
        <v>75</v>
      </c>
      <c r="I3" s="6" t="s">
        <v>76</v>
      </c>
      <c r="J3" s="6" t="s">
        <v>77</v>
      </c>
      <c r="K3" s="6" t="s">
        <v>78</v>
      </c>
      <c r="L3" s="6" t="s">
        <v>79</v>
      </c>
      <c r="M3" s="7"/>
    </row>
    <row r="4" spans="1:13">
      <c r="A4" s="2">
        <v>1</v>
      </c>
      <c r="B4" s="2" t="s">
        <v>5</v>
      </c>
      <c r="C4" s="2" t="s">
        <v>38</v>
      </c>
      <c r="D4" s="2" t="s">
        <v>6</v>
      </c>
      <c r="E4" s="3" t="s">
        <v>70</v>
      </c>
      <c r="F4" s="2" t="s">
        <v>57</v>
      </c>
      <c r="G4" s="2">
        <v>13</v>
      </c>
      <c r="H4" s="2">
        <v>97</v>
      </c>
      <c r="I4" s="10">
        <f>VLOOKUP(F4,[1]Invoice!$E$4:$I$26,5,FALSE)</f>
        <v>2</v>
      </c>
      <c r="J4" s="10">
        <f>G4*10</f>
        <v>130</v>
      </c>
      <c r="K4" s="10">
        <v>50</v>
      </c>
      <c r="L4" s="10">
        <f>H4*I4+J4+K4</f>
        <v>374</v>
      </c>
    </row>
    <row r="5" spans="1:13">
      <c r="A5" s="2">
        <v>2</v>
      </c>
      <c r="B5" s="2" t="s">
        <v>7</v>
      </c>
      <c r="C5" s="2" t="s">
        <v>39</v>
      </c>
      <c r="D5" s="2" t="s">
        <v>8</v>
      </c>
      <c r="E5" s="3" t="s">
        <v>70</v>
      </c>
      <c r="F5" s="2" t="s">
        <v>58</v>
      </c>
      <c r="G5" s="2">
        <v>2</v>
      </c>
      <c r="H5" s="2">
        <v>98</v>
      </c>
      <c r="I5" s="10">
        <f ca="1">VLOOKUP(F5,Consignment!$F$4:$I$32,4,FALSE)</f>
        <v>2</v>
      </c>
      <c r="J5" s="10">
        <f>G5*10</f>
        <v>20</v>
      </c>
      <c r="K5" s="10">
        <v>50</v>
      </c>
      <c r="L5" s="10">
        <f ca="1">H5*I5+J5+K5</f>
        <v>266</v>
      </c>
    </row>
    <row r="6" spans="1:13">
      <c r="A6" s="2">
        <v>3</v>
      </c>
      <c r="B6" s="2" t="s">
        <v>7</v>
      </c>
      <c r="C6" s="2" t="s">
        <v>40</v>
      </c>
      <c r="D6" s="2" t="s">
        <v>9</v>
      </c>
      <c r="E6" s="3" t="s">
        <v>70</v>
      </c>
      <c r="F6" s="2" t="s">
        <v>59</v>
      </c>
      <c r="G6" s="2">
        <v>13</v>
      </c>
      <c r="H6" s="2">
        <v>98</v>
      </c>
      <c r="I6" s="10">
        <f>VLOOKUP(F6,[1]Invoice!$E$4:$I$26,5,FALSE)</f>
        <v>2</v>
      </c>
      <c r="J6" s="10">
        <f>G6*10</f>
        <v>130</v>
      </c>
      <c r="K6" s="10">
        <v>50</v>
      </c>
      <c r="L6" s="10">
        <f>H6*I6+J6+K6</f>
        <v>376</v>
      </c>
    </row>
    <row r="7" spans="1:13">
      <c r="A7" s="2">
        <v>4</v>
      </c>
      <c r="B7" s="2" t="s">
        <v>11</v>
      </c>
      <c r="C7" s="2" t="s">
        <v>41</v>
      </c>
      <c r="D7" s="2" t="s">
        <v>12</v>
      </c>
      <c r="E7" s="3" t="s">
        <v>70</v>
      </c>
      <c r="F7" s="2" t="s">
        <v>60</v>
      </c>
      <c r="G7" s="2">
        <v>20</v>
      </c>
      <c r="H7" s="2">
        <v>310</v>
      </c>
      <c r="I7" s="10">
        <f>VLOOKUP(F7,[1]Invoice!$E$4:$I$26,5,FALSE)</f>
        <v>2.5</v>
      </c>
      <c r="J7" s="10">
        <f>G7*10</f>
        <v>200</v>
      </c>
      <c r="K7" s="10">
        <v>50</v>
      </c>
      <c r="L7" s="10">
        <f>H7*I7+J7+K7</f>
        <v>1025</v>
      </c>
    </row>
    <row r="8" spans="1:13">
      <c r="A8" s="2">
        <v>5</v>
      </c>
      <c r="B8" s="2" t="s">
        <v>10</v>
      </c>
      <c r="C8" s="2" t="s">
        <v>42</v>
      </c>
      <c r="D8" s="2" t="s">
        <v>13</v>
      </c>
      <c r="E8" s="3" t="s">
        <v>70</v>
      </c>
      <c r="F8" s="2" t="s">
        <v>59</v>
      </c>
      <c r="G8" s="2">
        <v>5</v>
      </c>
      <c r="H8" s="2">
        <v>45</v>
      </c>
      <c r="I8" s="10">
        <f>VLOOKUP(F8,[1]Invoice!$E$4:$I$26,5,FALSE)</f>
        <v>2</v>
      </c>
      <c r="J8" s="10">
        <f>G8*10</f>
        <v>50</v>
      </c>
      <c r="K8" s="10">
        <v>50</v>
      </c>
      <c r="L8" s="10">
        <f>H8*I8+J8+K8</f>
        <v>190</v>
      </c>
    </row>
    <row r="9" spans="1:13">
      <c r="A9" s="2">
        <v>6</v>
      </c>
      <c r="B9" s="2" t="s">
        <v>17</v>
      </c>
      <c r="C9" s="2" t="s">
        <v>45</v>
      </c>
      <c r="D9" s="2" t="s">
        <v>19</v>
      </c>
      <c r="E9" s="3" t="s">
        <v>70</v>
      </c>
      <c r="F9" s="2" t="s">
        <v>63</v>
      </c>
      <c r="G9" s="2">
        <v>11</v>
      </c>
      <c r="H9" s="2">
        <v>160</v>
      </c>
      <c r="I9" s="10">
        <f>VLOOKUP(F9,[1]Invoice!$E$4:$I$26,5,FALSE)</f>
        <v>3</v>
      </c>
      <c r="J9" s="10">
        <f>G9*10</f>
        <v>110</v>
      </c>
      <c r="K9" s="10">
        <v>50</v>
      </c>
      <c r="L9" s="10">
        <f>H9*I9+J9+K9</f>
        <v>640</v>
      </c>
    </row>
    <row r="10" spans="1:13">
      <c r="A10" s="2">
        <v>7</v>
      </c>
      <c r="B10" s="2" t="s">
        <v>14</v>
      </c>
      <c r="C10" s="2" t="s">
        <v>43</v>
      </c>
      <c r="D10" s="2" t="s">
        <v>15</v>
      </c>
      <c r="E10" s="3" t="s">
        <v>70</v>
      </c>
      <c r="F10" s="2" t="s">
        <v>61</v>
      </c>
      <c r="G10" s="2">
        <v>30</v>
      </c>
      <c r="H10" s="2">
        <v>220</v>
      </c>
      <c r="I10" s="10">
        <v>2.5</v>
      </c>
      <c r="J10" s="10">
        <f>G10*10</f>
        <v>300</v>
      </c>
      <c r="K10" s="10">
        <v>50</v>
      </c>
      <c r="L10" s="10">
        <f>H10*I10+J10+K10</f>
        <v>900</v>
      </c>
    </row>
    <row r="11" spans="1:13">
      <c r="A11" s="2">
        <v>8</v>
      </c>
      <c r="B11" s="2" t="s">
        <v>14</v>
      </c>
      <c r="C11" s="2" t="s">
        <v>44</v>
      </c>
      <c r="D11" s="2" t="s">
        <v>16</v>
      </c>
      <c r="E11" s="3" t="s">
        <v>70</v>
      </c>
      <c r="F11" s="2" t="s">
        <v>62</v>
      </c>
      <c r="G11" s="2">
        <v>15</v>
      </c>
      <c r="H11" s="2">
        <v>225</v>
      </c>
      <c r="I11" s="10">
        <f>VLOOKUP(F11,[1]Invoice!$E$4:$I$26,5,FALSE)</f>
        <v>3</v>
      </c>
      <c r="J11" s="10">
        <f>G11*10</f>
        <v>150</v>
      </c>
      <c r="K11" s="10">
        <v>50</v>
      </c>
      <c r="L11" s="10">
        <f>H11*I11+J11+K11</f>
        <v>875</v>
      </c>
    </row>
    <row r="12" spans="1:13">
      <c r="A12" s="2">
        <v>9</v>
      </c>
      <c r="B12" s="2" t="s">
        <v>0</v>
      </c>
      <c r="C12" s="2" t="s">
        <v>37</v>
      </c>
      <c r="D12" s="2" t="s">
        <v>1</v>
      </c>
      <c r="E12" s="3" t="s">
        <v>70</v>
      </c>
      <c r="F12" s="2" t="s">
        <v>55</v>
      </c>
      <c r="G12" s="2">
        <v>10</v>
      </c>
      <c r="H12" s="2">
        <v>140</v>
      </c>
      <c r="I12" s="10">
        <f ca="1">VLOOKUP(F12,Consignment!$F$4:$I$32,4,FALSE)</f>
        <v>2</v>
      </c>
      <c r="J12" s="10">
        <f>G12*10</f>
        <v>100</v>
      </c>
      <c r="K12" s="10">
        <v>50</v>
      </c>
      <c r="L12" s="10">
        <f ca="1">H12*I12+J12+K12</f>
        <v>430</v>
      </c>
    </row>
    <row r="13" spans="1:13">
      <c r="A13" s="2">
        <v>10</v>
      </c>
      <c r="B13" s="2" t="s">
        <v>18</v>
      </c>
      <c r="C13" s="2" t="s">
        <v>46</v>
      </c>
      <c r="D13" s="2" t="s">
        <v>20</v>
      </c>
      <c r="E13" s="3" t="s">
        <v>70</v>
      </c>
      <c r="F13" s="2" t="s">
        <v>64</v>
      </c>
      <c r="G13" s="2">
        <v>9</v>
      </c>
      <c r="H13" s="2">
        <v>120</v>
      </c>
      <c r="I13" s="10">
        <f>VLOOKUP(F13,[1]Invoice!$E$4:$I$26,5,FALSE)</f>
        <v>2</v>
      </c>
      <c r="J13" s="10">
        <f>G13*10</f>
        <v>90</v>
      </c>
      <c r="K13" s="10">
        <v>50</v>
      </c>
      <c r="L13" s="10">
        <f>H13*I13+J13+K13</f>
        <v>380</v>
      </c>
    </row>
    <row r="14" spans="1:13">
      <c r="A14" s="2">
        <v>11</v>
      </c>
      <c r="B14" s="2" t="s">
        <v>3</v>
      </c>
      <c r="C14" s="2" t="s">
        <v>2</v>
      </c>
      <c r="D14" s="2" t="s">
        <v>4</v>
      </c>
      <c r="E14" s="3" t="s">
        <v>70</v>
      </c>
      <c r="F14" s="2" t="s">
        <v>56</v>
      </c>
      <c r="G14" s="2">
        <v>15</v>
      </c>
      <c r="H14" s="2">
        <f>15*12</f>
        <v>180</v>
      </c>
      <c r="I14" s="10">
        <f>VLOOKUP(F14,[1]Invoice!$E$4:$I$26,5,FALSE)</f>
        <v>2.5</v>
      </c>
      <c r="J14" s="10">
        <f>G14*10</f>
        <v>150</v>
      </c>
      <c r="K14" s="10">
        <v>50</v>
      </c>
      <c r="L14" s="10">
        <f>H14*I14+J14+K14</f>
        <v>650</v>
      </c>
    </row>
    <row r="15" spans="1:13">
      <c r="A15" s="2">
        <v>12</v>
      </c>
      <c r="B15" s="2" t="s">
        <v>3</v>
      </c>
      <c r="C15" s="2" t="s">
        <v>47</v>
      </c>
      <c r="D15" s="2" t="s">
        <v>21</v>
      </c>
      <c r="E15" s="3" t="s">
        <v>70</v>
      </c>
      <c r="F15" s="2" t="s">
        <v>65</v>
      </c>
      <c r="G15" s="2">
        <v>23</v>
      </c>
      <c r="H15" s="2">
        <v>264</v>
      </c>
      <c r="I15" s="10">
        <f>VLOOKUP(F15,[1]Invoice!$E$4:$I$26,5,FALSE)</f>
        <v>2</v>
      </c>
      <c r="J15" s="10">
        <f>G15*10</f>
        <v>230</v>
      </c>
      <c r="K15" s="10">
        <v>50</v>
      </c>
      <c r="L15" s="10">
        <f>H15*I15+J15+K15</f>
        <v>808</v>
      </c>
    </row>
    <row r="16" spans="1:13">
      <c r="A16" s="2">
        <v>13</v>
      </c>
      <c r="B16" s="2" t="s">
        <v>22</v>
      </c>
      <c r="C16" s="2" t="s">
        <v>48</v>
      </c>
      <c r="D16" s="2" t="s">
        <v>23</v>
      </c>
      <c r="E16" s="3" t="s">
        <v>70</v>
      </c>
      <c r="F16" s="2" t="s">
        <v>66</v>
      </c>
      <c r="G16" s="2">
        <v>5</v>
      </c>
      <c r="H16" s="2">
        <v>65</v>
      </c>
      <c r="I16" s="10">
        <v>2.25</v>
      </c>
      <c r="J16" s="10">
        <f>G16*10</f>
        <v>50</v>
      </c>
      <c r="K16" s="10">
        <v>50</v>
      </c>
      <c r="L16" s="10">
        <f>H16*I16+J16+K16</f>
        <v>246.25</v>
      </c>
    </row>
    <row r="17" spans="1:12">
      <c r="A17" s="2">
        <v>14</v>
      </c>
      <c r="B17" s="2" t="s">
        <v>24</v>
      </c>
      <c r="C17" s="2" t="s">
        <v>49</v>
      </c>
      <c r="D17" s="2" t="s">
        <v>25</v>
      </c>
      <c r="E17" s="3" t="s">
        <v>70</v>
      </c>
      <c r="F17" s="2" t="s">
        <v>67</v>
      </c>
      <c r="G17" s="2">
        <v>18</v>
      </c>
      <c r="H17" s="2">
        <v>207</v>
      </c>
      <c r="I17" s="10">
        <f ca="1">VLOOKUP(F17,Consignment!$F$4:$I$32,4,FALSE)</f>
        <v>3</v>
      </c>
      <c r="J17" s="10">
        <f>G17*10</f>
        <v>180</v>
      </c>
      <c r="K17" s="10">
        <v>50</v>
      </c>
      <c r="L17" s="10">
        <f ca="1">H17*I17+J17+K17</f>
        <v>851</v>
      </c>
    </row>
    <row r="18" spans="1:12">
      <c r="A18" s="2">
        <v>15</v>
      </c>
      <c r="B18" s="2" t="s">
        <v>26</v>
      </c>
      <c r="C18" s="2" t="s">
        <v>50</v>
      </c>
      <c r="D18" s="2" t="s">
        <v>27</v>
      </c>
      <c r="E18" s="3" t="s">
        <v>70</v>
      </c>
      <c r="F18" s="2" t="s">
        <v>57</v>
      </c>
      <c r="G18" s="2">
        <v>9</v>
      </c>
      <c r="H18" s="2">
        <v>108</v>
      </c>
      <c r="I18" s="10">
        <f>VLOOKUP(F18,[1]Invoice!$E$4:$I$26,5,FALSE)</f>
        <v>2</v>
      </c>
      <c r="J18" s="10">
        <f>G18*10</f>
        <v>90</v>
      </c>
      <c r="K18" s="10">
        <v>50</v>
      </c>
      <c r="L18" s="10">
        <f>H18*I18+J18+K18</f>
        <v>356</v>
      </c>
    </row>
    <row r="19" spans="1:12">
      <c r="A19" s="2">
        <v>16</v>
      </c>
      <c r="B19" s="2" t="s">
        <v>28</v>
      </c>
      <c r="C19" s="2" t="s">
        <v>51</v>
      </c>
      <c r="D19" s="2" t="s">
        <v>29</v>
      </c>
      <c r="E19" s="3" t="s">
        <v>70</v>
      </c>
      <c r="F19" s="2" t="s">
        <v>60</v>
      </c>
      <c r="G19" s="2">
        <v>32</v>
      </c>
      <c r="H19" s="2">
        <v>580</v>
      </c>
      <c r="I19" s="10">
        <f>VLOOKUP(F19,[1]Invoice!$E$4:$I$26,5,FALSE)</f>
        <v>2.5</v>
      </c>
      <c r="J19" s="10">
        <f>G19*10</f>
        <v>320</v>
      </c>
      <c r="K19" s="10">
        <v>50</v>
      </c>
      <c r="L19" s="10">
        <f>H19*I19+J19+K19</f>
        <v>1820</v>
      </c>
    </row>
    <row r="20" spans="1:12">
      <c r="A20" s="2">
        <v>17</v>
      </c>
      <c r="B20" s="2" t="s">
        <v>30</v>
      </c>
      <c r="C20" s="2" t="s">
        <v>52</v>
      </c>
      <c r="D20" s="2" t="s">
        <v>31</v>
      </c>
      <c r="E20" s="3" t="s">
        <v>70</v>
      </c>
      <c r="F20" s="2" t="s">
        <v>68</v>
      </c>
      <c r="G20" s="2">
        <v>9</v>
      </c>
      <c r="H20" s="2">
        <v>48</v>
      </c>
      <c r="I20" s="10">
        <f>VLOOKUP(F20,[1]Invoice!$E$4:$I$26,5,FALSE)</f>
        <v>2</v>
      </c>
      <c r="J20" s="10">
        <f>G20*10</f>
        <v>90</v>
      </c>
      <c r="K20" s="10">
        <v>50</v>
      </c>
      <c r="L20" s="10">
        <f>H20*I20+J20+K20</f>
        <v>236</v>
      </c>
    </row>
    <row r="21" spans="1:12">
      <c r="A21" s="2">
        <v>18</v>
      </c>
      <c r="B21" s="2" t="s">
        <v>30</v>
      </c>
      <c r="C21" s="2" t="s">
        <v>53</v>
      </c>
      <c r="D21" s="2" t="s">
        <v>32</v>
      </c>
      <c r="E21" s="3" t="s">
        <v>70</v>
      </c>
      <c r="F21" s="2" t="s">
        <v>69</v>
      </c>
      <c r="G21" s="2">
        <v>8</v>
      </c>
      <c r="H21" s="2">
        <v>87</v>
      </c>
      <c r="I21" s="10">
        <f ca="1">VLOOKUP(F21,Consignment!$F$4:$I$32,4,FALSE)</f>
        <v>2.25</v>
      </c>
      <c r="J21" s="10">
        <f>G21*10</f>
        <v>80</v>
      </c>
      <c r="K21" s="10">
        <v>50</v>
      </c>
      <c r="L21" s="10">
        <f ca="1">H21*I21+J21+K21</f>
        <v>325.75</v>
      </c>
    </row>
    <row r="22" spans="1:12">
      <c r="A22" s="2">
        <v>19</v>
      </c>
      <c r="B22" s="2" t="s">
        <v>30</v>
      </c>
      <c r="C22" s="2" t="s">
        <v>54</v>
      </c>
      <c r="D22" s="2" t="s">
        <v>33</v>
      </c>
      <c r="E22" s="3" t="s">
        <v>70</v>
      </c>
      <c r="F22" s="2" t="s">
        <v>62</v>
      </c>
      <c r="G22" s="2">
        <v>10</v>
      </c>
      <c r="H22" s="2">
        <v>150</v>
      </c>
      <c r="I22" s="10">
        <f>VLOOKUP(F22,[1]Invoice!$E$4:$I$26,5,FALSE)</f>
        <v>3</v>
      </c>
      <c r="J22" s="10">
        <f>G22*10</f>
        <v>100</v>
      </c>
      <c r="K22" s="10">
        <v>50</v>
      </c>
      <c r="L22" s="10">
        <f>H22*I22+J22+K22</f>
        <v>600</v>
      </c>
    </row>
    <row r="23" spans="1:12" s="4" customFormat="1">
      <c r="A23" s="11" t="s">
        <v>84</v>
      </c>
      <c r="B23" s="12"/>
      <c r="C23" s="12"/>
      <c r="D23" s="12"/>
      <c r="E23" s="12"/>
      <c r="F23" s="12"/>
      <c r="G23" s="12"/>
      <c r="H23" s="12"/>
      <c r="I23" s="13"/>
      <c r="J23" s="13"/>
      <c r="K23" s="14"/>
      <c r="L23" s="9">
        <v>11349</v>
      </c>
    </row>
    <row r="24" spans="1:12" s="4" customFormat="1" ht="30" customHeight="1">
      <c r="A24" s="15" t="s">
        <v>83</v>
      </c>
      <c r="B24" s="15"/>
      <c r="C24" s="15"/>
      <c r="D24" s="15"/>
      <c r="E24" s="15"/>
      <c r="F24" s="15"/>
      <c r="G24" s="15"/>
      <c r="H24" s="15"/>
      <c r="I24" s="16"/>
      <c r="J24" s="16"/>
      <c r="K24" s="16"/>
      <c r="L24" s="16"/>
    </row>
    <row r="25" spans="1:12" s="4" customFormat="1" ht="30" customHeight="1">
      <c r="A25" s="15" t="s">
        <v>82</v>
      </c>
      <c r="B25" s="15"/>
      <c r="C25" s="15"/>
      <c r="D25" s="15"/>
      <c r="E25" s="15"/>
      <c r="F25" s="15"/>
      <c r="G25" s="15"/>
      <c r="H25" s="15"/>
      <c r="I25" s="16"/>
      <c r="J25" s="16"/>
      <c r="K25" s="16"/>
      <c r="L25" s="16"/>
    </row>
  </sheetData>
  <sortState ref="B4:L22">
    <sortCondition ref="B4"/>
  </sortState>
  <mergeCells count="7">
    <mergeCell ref="A23:K23"/>
    <mergeCell ref="A24:L24"/>
    <mergeCell ref="A25:L25"/>
    <mergeCell ref="A1:H1"/>
    <mergeCell ref="I1:L1"/>
    <mergeCell ref="A2:H2"/>
    <mergeCell ref="I2:L2"/>
  </mergeCells>
  <pageMargins left="0.3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2025-06-13T03:55:11Z</cp:lastPrinted>
  <dcterms:created xsi:type="dcterms:W3CDTF">2025-06-09T10:00:42Z</dcterms:created>
  <dcterms:modified xsi:type="dcterms:W3CDTF">2025-06-13T03:55:14Z</dcterms:modified>
</cp:coreProperties>
</file>