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H12" i="1" l="1"/>
  <c r="K5" i="1"/>
  <c r="G12" i="1"/>
  <c r="H5" i="1"/>
  <c r="H6" i="1"/>
  <c r="K6" i="1" s="1"/>
  <c r="H7" i="1"/>
  <c r="K7" i="1" s="1"/>
  <c r="H8" i="1"/>
  <c r="H4" i="1"/>
  <c r="K4" i="1" s="1"/>
  <c r="I5" i="1"/>
  <c r="I6" i="1"/>
  <c r="I7" i="1"/>
  <c r="I8" i="1"/>
  <c r="K8" i="1" s="1"/>
  <c r="I4" i="1"/>
  <c r="K9" i="1" l="1"/>
</calcChain>
</file>

<file path=xl/sharedStrings.xml><?xml version="1.0" encoding="utf-8"?>
<sst xmlns="http://schemas.openxmlformats.org/spreadsheetml/2006/main" count="42" uniqueCount="33">
  <si>
    <t>INVOICE
PRAGATI LOGISTICS,SAMANTA SAHI KHUNTIA LANE,8984191006
GST No:21AGHPB9356M1Z9</t>
  </si>
  <si>
    <t>15/5/2024</t>
  </si>
  <si>
    <t>13</t>
  </si>
  <si>
    <t>17/5/2024</t>
  </si>
  <si>
    <t>0015</t>
  </si>
  <si>
    <t>0014</t>
  </si>
  <si>
    <t>18/5/2024</t>
  </si>
  <si>
    <t>16</t>
  </si>
  <si>
    <t>17</t>
  </si>
  <si>
    <t>Thanking you for your business.
PRAGATI LOGISTICS</t>
  </si>
  <si>
    <t>BADAKERA</t>
  </si>
  <si>
    <t>SOVARNPUR</t>
  </si>
  <si>
    <t>CTC</t>
  </si>
  <si>
    <t>PL/JA/03435</t>
  </si>
  <si>
    <t>PL/JA/03648</t>
  </si>
  <si>
    <t>PL/JA/03649</t>
  </si>
  <si>
    <t>PL/JA/03733</t>
  </si>
  <si>
    <t>PL/JA/03736</t>
  </si>
  <si>
    <t>SL</t>
  </si>
  <si>
    <t>DATE</t>
  </si>
  <si>
    <t>LR NO</t>
  </si>
  <si>
    <t>INV NO</t>
  </si>
  <si>
    <t>FROM</t>
  </si>
  <si>
    <t>TO</t>
  </si>
  <si>
    <t>CASE</t>
  </si>
  <si>
    <t>RATE</t>
  </si>
  <si>
    <t>AMOUNT</t>
  </si>
  <si>
    <t>WEIGHT</t>
  </si>
  <si>
    <t>Kindly, verify &amp; confirm within 7 days, else GST will be filed by 20th JUNE, 2024. 
GST to be paid by Consignor under Reverse Charge Mechanism(RCM) as per GST.</t>
  </si>
  <si>
    <t xml:space="preserve">MIKUSU INDIA PVT LTD
Address:ANDHEI SAHI,NEW IND.ESTATE 
JAGATPUR,9437007165
GST No:21AAPCM6460J1Z8
</t>
  </si>
  <si>
    <t xml:space="preserve">Bill Date:31/05/2024
Bill NO : 6518
Total Amount: 1540.00
</t>
  </si>
  <si>
    <t>(RUPEES ONE THOUSAND FIVE HUNDRED FORTY ONLY)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</si>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</sst>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152400</xdr:rowOff>
    </xdr:from>
    <xdr:to>
      <xdr:col>6</xdr:col>
      <xdr:colOff>228601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52400"/>
          <a:ext cx="36004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Consignment%20-%202024-06-17T160945.1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3">
          <cell r="I3" t="str">
            <v>13</v>
          </cell>
          <cell r="J3">
            <v>68</v>
          </cell>
        </row>
        <row r="4">
          <cell r="I4" t="str">
            <v>0015</v>
          </cell>
          <cell r="J4">
            <v>21</v>
          </cell>
        </row>
        <row r="5">
          <cell r="I5" t="str">
            <v>0014</v>
          </cell>
          <cell r="J5">
            <v>56</v>
          </cell>
        </row>
        <row r="6">
          <cell r="I6" t="str">
            <v>16</v>
          </cell>
          <cell r="J6">
            <v>200</v>
          </cell>
        </row>
        <row r="7">
          <cell r="I7" t="str">
            <v>17</v>
          </cell>
          <cell r="J7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O6" sqref="O6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1406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6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9"/>
      <c r="J1" s="19"/>
      <c r="K1" s="20"/>
    </row>
    <row r="2" spans="1:11" ht="73.5" customHeight="1">
      <c r="A2" s="21" t="s">
        <v>29</v>
      </c>
      <c r="B2" s="22"/>
      <c r="C2" s="22"/>
      <c r="D2" s="22"/>
      <c r="E2" s="22"/>
      <c r="F2" s="22"/>
      <c r="G2" s="23"/>
      <c r="H2" s="18" t="s">
        <v>30</v>
      </c>
      <c r="I2" s="19"/>
      <c r="J2" s="19"/>
      <c r="K2" s="20"/>
    </row>
    <row r="3" spans="1:11" s="10" customFormat="1" ht="18" customHeigh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27</v>
      </c>
      <c r="I3" s="9" t="s">
        <v>25</v>
      </c>
      <c r="J3" s="9" t="s">
        <v>32</v>
      </c>
      <c r="K3" s="9" t="s">
        <v>26</v>
      </c>
    </row>
    <row r="4" spans="1:11">
      <c r="A4" s="24">
        <v>1</v>
      </c>
      <c r="B4" s="4" t="s">
        <v>1</v>
      </c>
      <c r="C4" s="4" t="s">
        <v>13</v>
      </c>
      <c r="D4" s="4" t="s">
        <v>2</v>
      </c>
      <c r="E4" s="8" t="s">
        <v>12</v>
      </c>
      <c r="F4" s="4" t="s">
        <v>10</v>
      </c>
      <c r="G4" s="4">
        <v>12</v>
      </c>
      <c r="H4" s="8">
        <f>VLOOKUP(D4,[1]Consignment!$I$3:$J$7,2,FALSE)</f>
        <v>68</v>
      </c>
      <c r="I4" s="7">
        <f>VLOOKUP(F4,'[2]BIOSTARDT INDIA'!$C$3:$E$293,3,FALSE)</f>
        <v>3.75</v>
      </c>
      <c r="J4" s="7">
        <v>20</v>
      </c>
      <c r="K4" s="7">
        <f>H4*I4+J4</f>
        <v>275</v>
      </c>
    </row>
    <row r="5" spans="1:11">
      <c r="A5" s="24">
        <v>2</v>
      </c>
      <c r="B5" s="4" t="s">
        <v>3</v>
      </c>
      <c r="C5" s="4" t="s">
        <v>14</v>
      </c>
      <c r="D5" s="4" t="s">
        <v>4</v>
      </c>
      <c r="E5" s="8" t="s">
        <v>12</v>
      </c>
      <c r="F5" s="4" t="s">
        <v>10</v>
      </c>
      <c r="G5" s="4">
        <v>8</v>
      </c>
      <c r="H5" s="8">
        <f>VLOOKUP(D5,[1]Consignment!$I$3:$J$7,2,FALSE)</f>
        <v>21</v>
      </c>
      <c r="I5" s="7">
        <f>VLOOKUP(F5,'[2]BIOSTARDT INDIA'!$C$3:$E$293,3,FALSE)</f>
        <v>3.75</v>
      </c>
      <c r="J5" s="7">
        <v>20</v>
      </c>
      <c r="K5" s="7">
        <f>50*I5+J5</f>
        <v>207.5</v>
      </c>
    </row>
    <row r="6" spans="1:11">
      <c r="A6" s="24">
        <v>3</v>
      </c>
      <c r="B6" s="4" t="s">
        <v>3</v>
      </c>
      <c r="C6" s="4" t="s">
        <v>15</v>
      </c>
      <c r="D6" s="4" t="s">
        <v>5</v>
      </c>
      <c r="E6" s="8" t="s">
        <v>12</v>
      </c>
      <c r="F6" s="4" t="s">
        <v>10</v>
      </c>
      <c r="G6" s="4">
        <v>8</v>
      </c>
      <c r="H6" s="8">
        <f>VLOOKUP(D6,[1]Consignment!$I$3:$J$7,2,FALSE)</f>
        <v>56</v>
      </c>
      <c r="I6" s="7">
        <f>VLOOKUP(F6,'[2]BIOSTARDT INDIA'!$C$3:$E$293,3,FALSE)</f>
        <v>3.75</v>
      </c>
      <c r="J6" s="7">
        <v>20</v>
      </c>
      <c r="K6" s="7">
        <f t="shared" ref="K5:K7" si="0">H6*I6+J6</f>
        <v>230</v>
      </c>
    </row>
    <row r="7" spans="1:11">
      <c r="A7" s="24">
        <v>4</v>
      </c>
      <c r="B7" s="4" t="s">
        <v>6</v>
      </c>
      <c r="C7" s="4" t="s">
        <v>16</v>
      </c>
      <c r="D7" s="4" t="s">
        <v>7</v>
      </c>
      <c r="E7" s="8" t="s">
        <v>12</v>
      </c>
      <c r="F7" s="4" t="s">
        <v>11</v>
      </c>
      <c r="G7" s="4">
        <v>19</v>
      </c>
      <c r="H7" s="8">
        <f>VLOOKUP(D7,[1]Consignment!$I$3:$J$7,2,FALSE)</f>
        <v>200</v>
      </c>
      <c r="I7" s="7">
        <f>VLOOKUP(F7,'[2]BIOSTARDT INDIA'!$C$3:$E$293,3,FALSE)</f>
        <v>3</v>
      </c>
      <c r="J7" s="7">
        <v>20</v>
      </c>
      <c r="K7" s="7">
        <f t="shared" si="0"/>
        <v>620</v>
      </c>
    </row>
    <row r="8" spans="1:11">
      <c r="A8" s="24">
        <v>5</v>
      </c>
      <c r="B8" s="4" t="s">
        <v>6</v>
      </c>
      <c r="C8" s="4" t="s">
        <v>17</v>
      </c>
      <c r="D8" s="4" t="s">
        <v>8</v>
      </c>
      <c r="E8" s="8" t="s">
        <v>12</v>
      </c>
      <c r="F8" s="4" t="s">
        <v>10</v>
      </c>
      <c r="G8" s="4">
        <v>1</v>
      </c>
      <c r="H8" s="8">
        <f>VLOOKUP(D8,[1]Consignment!$I$3:$J$7,2,FALSE)</f>
        <v>3</v>
      </c>
      <c r="I8" s="7">
        <f>VLOOKUP(F8,'[2]BIOSTARDT INDIA'!$C$3:$E$293,3,FALSE)</f>
        <v>3.75</v>
      </c>
      <c r="J8" s="7">
        <v>20</v>
      </c>
      <c r="K8" s="7">
        <f>50*I8+J8</f>
        <v>207.5</v>
      </c>
    </row>
    <row r="9" spans="1:11" s="3" customFormat="1">
      <c r="A9" s="13" t="s">
        <v>31</v>
      </c>
      <c r="B9" s="14"/>
      <c r="C9" s="14"/>
      <c r="D9" s="14"/>
      <c r="E9" s="14"/>
      <c r="F9" s="14"/>
      <c r="G9" s="14"/>
      <c r="H9" s="14"/>
      <c r="I9" s="15"/>
      <c r="J9" s="16"/>
      <c r="K9" s="6">
        <f>ROUND(SUM(K4:K8),0)</f>
        <v>1540</v>
      </c>
    </row>
    <row r="10" spans="1:11" s="3" customFormat="1" ht="30" customHeight="1">
      <c r="A10" s="11" t="s">
        <v>28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</row>
    <row r="11" spans="1:11" s="3" customFormat="1" ht="30" customHeight="1">
      <c r="A11" s="11" t="s">
        <v>9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</row>
    <row r="12" spans="1:11">
      <c r="G12" s="25">
        <f>SUM(G4:G8)</f>
        <v>48</v>
      </c>
      <c r="H12" s="25">
        <f>SUM(H4:H8)</f>
        <v>348</v>
      </c>
    </row>
  </sheetData>
  <mergeCells count="7">
    <mergeCell ref="A10:K10"/>
    <mergeCell ref="A11:K11"/>
    <mergeCell ref="A9:J9"/>
    <mergeCell ref="A1:G1"/>
    <mergeCell ref="H1:K1"/>
    <mergeCell ref="A2:G2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2024-06-17T12:24:25Z</cp:lastPrinted>
  <dcterms:created xsi:type="dcterms:W3CDTF">2024-06-17T10:43:40Z</dcterms:created>
  <dcterms:modified xsi:type="dcterms:W3CDTF">2024-06-17T12:24:25Z</dcterms:modified>
</cp:coreProperties>
</file>