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M9"/>
  <c r="M12"/>
  <c r="H5"/>
  <c r="H6"/>
  <c r="H7"/>
  <c r="H8"/>
  <c r="H9"/>
  <c r="H10"/>
  <c r="H11"/>
  <c r="H12"/>
  <c r="H13"/>
  <c r="H14"/>
  <c r="H4"/>
  <c r="K5"/>
  <c r="K6"/>
  <c r="K7"/>
  <c r="K8"/>
  <c r="K9"/>
  <c r="K10"/>
  <c r="K11"/>
  <c r="K12"/>
  <c r="K13"/>
  <c r="K14"/>
  <c r="K4"/>
  <c r="J5"/>
  <c r="J6"/>
  <c r="J7"/>
  <c r="J8"/>
  <c r="J9"/>
  <c r="J10"/>
  <c r="J11"/>
  <c r="J12"/>
  <c r="J13"/>
  <c r="J14"/>
  <c r="J4"/>
  <c r="I5"/>
  <c r="M5" s="1"/>
  <c r="I6"/>
  <c r="M6" s="1"/>
  <c r="I7"/>
  <c r="M7" s="1"/>
  <c r="I8"/>
  <c r="M8" s="1"/>
  <c r="I10"/>
  <c r="M10" s="1"/>
  <c r="I11"/>
  <c r="M11" s="1"/>
  <c r="I13"/>
  <c r="M13" s="1"/>
  <c r="I14"/>
  <c r="M14" s="1"/>
  <c r="I4"/>
  <c r="M4" s="1"/>
  <c r="M15" s="1"/>
</calcChain>
</file>

<file path=xl/sharedStrings.xml><?xml version="1.0" encoding="utf-8"?>
<sst xmlns="http://schemas.openxmlformats.org/spreadsheetml/2006/main" count="75" uniqueCount="61">
  <si>
    <t>02/3/2026</t>
  </si>
  <si>
    <t>1056</t>
  </si>
  <si>
    <t>09/3/2026</t>
  </si>
  <si>
    <t>1098</t>
  </si>
  <si>
    <t>1093</t>
  </si>
  <si>
    <t>12/3/2026</t>
  </si>
  <si>
    <t>1096</t>
  </si>
  <si>
    <t>13/3/2026</t>
  </si>
  <si>
    <t>1070</t>
  </si>
  <si>
    <t>14/3/2026</t>
  </si>
  <si>
    <t>1109</t>
  </si>
  <si>
    <t>1053</t>
  </si>
  <si>
    <t>1127</t>
  </si>
  <si>
    <t>16/3/2026</t>
  </si>
  <si>
    <t>1126</t>
  </si>
  <si>
    <t>0276</t>
  </si>
  <si>
    <t>27/3/2026</t>
  </si>
  <si>
    <t>1135</t>
  </si>
  <si>
    <t>RANAPUR</t>
  </si>
  <si>
    <t>BARIPADA</t>
  </si>
  <si>
    <t>JALESWAR</t>
  </si>
  <si>
    <t>BHADRAK</t>
  </si>
  <si>
    <t>BARAGARH</t>
  </si>
  <si>
    <t>BALIAPAL</t>
  </si>
  <si>
    <t>BALUGAON</t>
  </si>
  <si>
    <t>PATTAMUNDAI</t>
  </si>
  <si>
    <t>SUNDERGARH</t>
  </si>
  <si>
    <t>CTC</t>
  </si>
  <si>
    <t>JAA/03097</t>
  </si>
  <si>
    <t>JAA/03135</t>
  </si>
  <si>
    <t>JAA/03143</t>
  </si>
  <si>
    <t>JAA/03159</t>
  </si>
  <si>
    <t>JAA/03165</t>
  </si>
  <si>
    <t>JAA/03167</t>
  </si>
  <si>
    <t>JAA/03177</t>
  </si>
  <si>
    <t>JAA/03178</t>
  </si>
  <si>
    <t>JAA/03186</t>
  </si>
  <si>
    <t>JAA/03190</t>
  </si>
  <si>
    <t>JAA/03296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</si>
  <si>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</si>
  <si>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</si>
  <si>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</si>
  <si>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</si>
  <si>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</si>
  <si>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</si>
  <si>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</si>
  <si>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</si>
  <si>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</si>
  <si>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</si>
  <si>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</si>
  <si>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</si>
  <si>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KALAPATHARA</t>
  </si>
  <si>
    <t>NARANAKHUNTA</t>
  </si>
  <si>
    <t>WEIGHT</t>
  </si>
  <si>
    <t>INVOICE
ATC LOGISTICS,,8984191006
GST No:21CHVPB1842D2ZQ</t>
  </si>
  <si>
    <t xml:space="preserve">KAMDAR AGENCIES
Address: HOLDING NO. 234  ALAMCHAND BAZAR CUTTACK SADAR 753001,9338402105
GST No:21AAEFK5458J1ZB
</t>
  </si>
  <si>
    <t xml:space="preserve"> </t>
  </si>
  <si>
    <t>Thanking you for your business.
ATC LOGISTICS</t>
  </si>
  <si>
    <t>Kindly, verify &amp; confirm within 7 days, else GST will be filed by 20th APRIL,2026
GST to be paid by Consignor under Reverse Charge Mechanism(RCM) as per GST.</t>
  </si>
  <si>
    <t>(RUPEES EIGHT THOUSAND TWO ONLY)</t>
  </si>
  <si>
    <t>Bill Date: 31/03/2026
Bill NO : 4188
Total Amount : 8002.00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</si>
</sst>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Fill="1" applyBorder="1"/>
    <xf numFmtId="0" fontId="4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47625</xdr:rowOff>
    </xdr:from>
    <xdr:to>
      <xdr:col>7</xdr:col>
      <xdr:colOff>295276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47625"/>
          <a:ext cx="36671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  <row r="92">
          <cell r="C92" t="str">
            <v>SIMILIGUDA</v>
          </cell>
          <cell r="E92">
            <v>5.5</v>
          </cell>
        </row>
        <row r="93">
          <cell r="C93" t="str">
            <v>NAWPAL</v>
          </cell>
          <cell r="E93">
            <v>2.6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6.85546875" bestFit="1" customWidth="1"/>
    <col min="5" max="5" width="5.7109375" bestFit="1" customWidth="1"/>
    <col min="6" max="6" width="16.42578125" bestFit="1" customWidth="1"/>
    <col min="7" max="7" width="5.42578125" bestFit="1" customWidth="1"/>
    <col min="8" max="8" width="8.28515625" bestFit="1" customWidth="1"/>
    <col min="9" max="9" width="6.140625" customWidth="1"/>
    <col min="10" max="10" width="6.5703125" bestFit="1" customWidth="1"/>
    <col min="11" max="11" width="7.140625" bestFit="1" customWidth="1"/>
    <col min="12" max="12" width="6.5703125" bestFit="1" customWidth="1"/>
    <col min="13" max="13" width="7.5703125" bestFit="1" customWidth="1"/>
  </cols>
  <sheetData>
    <row r="1" spans="1:14" s="1" customFormat="1" ht="90" customHeight="1">
      <c r="A1" s="20"/>
      <c r="B1" s="21"/>
      <c r="C1" s="21"/>
      <c r="D1" s="21"/>
      <c r="E1" s="21"/>
      <c r="F1" s="21"/>
      <c r="G1" s="21"/>
      <c r="H1" s="22"/>
      <c r="I1" s="23" t="s">
        <v>54</v>
      </c>
      <c r="J1" s="23"/>
      <c r="K1" s="23"/>
      <c r="L1" s="23"/>
      <c r="M1" s="23"/>
    </row>
    <row r="2" spans="1:14" s="1" customFormat="1" ht="71.25" customHeight="1">
      <c r="A2" s="20" t="s">
        <v>55</v>
      </c>
      <c r="B2" s="21"/>
      <c r="C2" s="21"/>
      <c r="D2" s="21"/>
      <c r="E2" s="21"/>
      <c r="F2" s="21"/>
      <c r="G2" s="21"/>
      <c r="H2" s="22"/>
      <c r="I2" s="23" t="s">
        <v>60</v>
      </c>
      <c r="J2" s="23"/>
      <c r="K2" s="23"/>
      <c r="L2" s="23"/>
      <c r="M2" s="23"/>
      <c r="N2" s="8" t="s">
        <v>56</v>
      </c>
    </row>
    <row r="3" spans="1:14" s="5" customFormat="1">
      <c r="A3" s="4" t="s">
        <v>39</v>
      </c>
      <c r="B3" s="4" t="s">
        <v>40</v>
      </c>
      <c r="C3" s="4" t="s">
        <v>41</v>
      </c>
      <c r="D3" s="13" t="s">
        <v>42</v>
      </c>
      <c r="E3" s="13" t="s">
        <v>43</v>
      </c>
      <c r="F3" s="4" t="s">
        <v>44</v>
      </c>
      <c r="G3" s="4" t="s">
        <v>45</v>
      </c>
      <c r="H3" s="4" t="s">
        <v>53</v>
      </c>
      <c r="I3" s="6" t="s">
        <v>46</v>
      </c>
      <c r="J3" s="6" t="s">
        <v>47</v>
      </c>
      <c r="K3" s="6" t="s">
        <v>48</v>
      </c>
      <c r="L3" s="6" t="s">
        <v>49</v>
      </c>
      <c r="M3" s="6" t="s">
        <v>50</v>
      </c>
    </row>
    <row r="4" spans="1:14">
      <c r="A4" s="2">
        <v>1</v>
      </c>
      <c r="B4" s="2" t="s">
        <v>0</v>
      </c>
      <c r="C4" s="2" t="s">
        <v>28</v>
      </c>
      <c r="D4" s="2" t="s">
        <v>1</v>
      </c>
      <c r="E4" s="3" t="s">
        <v>27</v>
      </c>
      <c r="F4" s="2" t="s">
        <v>18</v>
      </c>
      <c r="G4" s="2">
        <v>22</v>
      </c>
      <c r="H4" s="2">
        <f>G4*10</f>
        <v>220</v>
      </c>
      <c r="I4" s="7">
        <f>VLOOKUP(F4,'[1]KAMDAR AGENCIES '!$C$5:$E$93,3,FALSE)</f>
        <v>2.2000000000000002</v>
      </c>
      <c r="J4" s="7">
        <f>G4*2</f>
        <v>44</v>
      </c>
      <c r="K4" s="7">
        <f>G4*3</f>
        <v>66</v>
      </c>
      <c r="L4" s="7">
        <v>50</v>
      </c>
      <c r="M4" s="7">
        <f>H4*I4+J4+K4+L4</f>
        <v>644</v>
      </c>
    </row>
    <row r="5" spans="1:14">
      <c r="A5" s="2">
        <v>2</v>
      </c>
      <c r="B5" s="2" t="s">
        <v>2</v>
      </c>
      <c r="C5" s="2" t="s">
        <v>29</v>
      </c>
      <c r="D5" s="2" t="s">
        <v>3</v>
      </c>
      <c r="E5" s="3" t="s">
        <v>27</v>
      </c>
      <c r="F5" s="2" t="s">
        <v>19</v>
      </c>
      <c r="G5" s="2">
        <v>50</v>
      </c>
      <c r="H5" s="2">
        <f t="shared" ref="H5:H14" si="0">G5*10</f>
        <v>500</v>
      </c>
      <c r="I5" s="7">
        <f>VLOOKUP(F5,'[1]KAMDAR AGENCIES '!$C$5:$E$93,3,FALSE)</f>
        <v>2.2000000000000002</v>
      </c>
      <c r="J5" s="7">
        <f t="shared" ref="J5:J14" si="1">G5*2</f>
        <v>100</v>
      </c>
      <c r="K5" s="7">
        <f t="shared" ref="K5:K14" si="2">G5*3</f>
        <v>150</v>
      </c>
      <c r="L5" s="7">
        <v>50</v>
      </c>
      <c r="M5" s="7">
        <f t="shared" ref="M5:M13" si="3">H5*I5+J5+K5+L5</f>
        <v>1400</v>
      </c>
    </row>
    <row r="6" spans="1:14">
      <c r="A6" s="2">
        <v>3</v>
      </c>
      <c r="B6" s="2" t="s">
        <v>2</v>
      </c>
      <c r="C6" s="2" t="s">
        <v>30</v>
      </c>
      <c r="D6" s="2" t="s">
        <v>4</v>
      </c>
      <c r="E6" s="3" t="s">
        <v>27</v>
      </c>
      <c r="F6" s="2" t="s">
        <v>20</v>
      </c>
      <c r="G6" s="2">
        <v>15</v>
      </c>
      <c r="H6" s="2">
        <f t="shared" si="0"/>
        <v>150</v>
      </c>
      <c r="I6" s="7">
        <f>VLOOKUP(F6,'[1]KAMDAR AGENCIES '!$C$5:$E$93,3,FALSE)</f>
        <v>3.5089999999999999</v>
      </c>
      <c r="J6" s="7">
        <f t="shared" si="1"/>
        <v>30</v>
      </c>
      <c r="K6" s="7">
        <f t="shared" si="2"/>
        <v>45</v>
      </c>
      <c r="L6" s="7">
        <v>50</v>
      </c>
      <c r="M6" s="7">
        <f t="shared" si="3"/>
        <v>651.35</v>
      </c>
    </row>
    <row r="7" spans="1:14">
      <c r="A7" s="2">
        <v>4</v>
      </c>
      <c r="B7" s="2" t="s">
        <v>5</v>
      </c>
      <c r="C7" s="2" t="s">
        <v>31</v>
      </c>
      <c r="D7" s="2" t="s">
        <v>6</v>
      </c>
      <c r="E7" s="3" t="s">
        <v>27</v>
      </c>
      <c r="F7" s="2" t="s">
        <v>21</v>
      </c>
      <c r="G7" s="2">
        <v>20</v>
      </c>
      <c r="H7" s="2">
        <f t="shared" si="0"/>
        <v>200</v>
      </c>
      <c r="I7" s="7">
        <f>VLOOKUP(F7,'[1]KAMDAR AGENCIES '!$C$5:$E$93,3,FALSE)</f>
        <v>1.4079999999999999</v>
      </c>
      <c r="J7" s="7">
        <f t="shared" si="1"/>
        <v>40</v>
      </c>
      <c r="K7" s="7">
        <f t="shared" si="2"/>
        <v>60</v>
      </c>
      <c r="L7" s="7">
        <v>50</v>
      </c>
      <c r="M7" s="7">
        <f t="shared" si="3"/>
        <v>431.59999999999997</v>
      </c>
    </row>
    <row r="8" spans="1:14">
      <c r="A8" s="2">
        <v>5</v>
      </c>
      <c r="B8" s="2" t="s">
        <v>5</v>
      </c>
      <c r="C8" s="2" t="s">
        <v>34</v>
      </c>
      <c r="D8" s="2" t="s">
        <v>11</v>
      </c>
      <c r="E8" s="3" t="s">
        <v>27</v>
      </c>
      <c r="F8" s="2" t="s">
        <v>23</v>
      </c>
      <c r="G8" s="2">
        <v>12</v>
      </c>
      <c r="H8" s="2">
        <f t="shared" si="0"/>
        <v>120</v>
      </c>
      <c r="I8" s="7">
        <f>VLOOKUP(F8,'[1]KAMDAR AGENCIES '!$C$5:$E$93,3,FALSE)</f>
        <v>4.5430000000000001</v>
      </c>
      <c r="J8" s="7">
        <f t="shared" si="1"/>
        <v>24</v>
      </c>
      <c r="K8" s="7">
        <f t="shared" si="2"/>
        <v>36</v>
      </c>
      <c r="L8" s="7">
        <v>50</v>
      </c>
      <c r="M8" s="7">
        <f t="shared" si="3"/>
        <v>655.16</v>
      </c>
    </row>
    <row r="9" spans="1:14">
      <c r="A9" s="2">
        <v>6</v>
      </c>
      <c r="B9" s="2" t="s">
        <v>7</v>
      </c>
      <c r="C9" s="2" t="s">
        <v>32</v>
      </c>
      <c r="D9" s="2" t="s">
        <v>8</v>
      </c>
      <c r="E9" s="3" t="s">
        <v>27</v>
      </c>
      <c r="F9" s="3" t="s">
        <v>51</v>
      </c>
      <c r="G9" s="2">
        <v>15</v>
      </c>
      <c r="H9" s="2">
        <f t="shared" si="0"/>
        <v>150</v>
      </c>
      <c r="I9" s="12">
        <v>2.5</v>
      </c>
      <c r="J9" s="7">
        <f t="shared" si="1"/>
        <v>30</v>
      </c>
      <c r="K9" s="7">
        <f t="shared" si="2"/>
        <v>45</v>
      </c>
      <c r="L9" s="7">
        <v>50</v>
      </c>
      <c r="M9" s="7">
        <f t="shared" si="3"/>
        <v>500</v>
      </c>
    </row>
    <row r="10" spans="1:14">
      <c r="A10" s="2">
        <v>7</v>
      </c>
      <c r="B10" s="2" t="s">
        <v>7</v>
      </c>
      <c r="C10" s="2" t="s">
        <v>35</v>
      </c>
      <c r="D10" s="2" t="s">
        <v>12</v>
      </c>
      <c r="E10" s="3" t="s">
        <v>27</v>
      </c>
      <c r="F10" s="2" t="s">
        <v>24</v>
      </c>
      <c r="G10" s="2">
        <v>3</v>
      </c>
      <c r="H10" s="2">
        <f t="shared" si="0"/>
        <v>30</v>
      </c>
      <c r="I10" s="12">
        <f>VLOOKUP(F10,'[1]KAMDAR AGENCIES '!$C$5:$E$93,3,FALSE)</f>
        <v>1.661</v>
      </c>
      <c r="J10" s="7">
        <f t="shared" si="1"/>
        <v>6</v>
      </c>
      <c r="K10" s="7">
        <f t="shared" si="2"/>
        <v>9</v>
      </c>
      <c r="L10" s="7">
        <v>50</v>
      </c>
      <c r="M10" s="7">
        <f t="shared" si="3"/>
        <v>114.83</v>
      </c>
    </row>
    <row r="11" spans="1:14">
      <c r="A11" s="2">
        <v>8</v>
      </c>
      <c r="B11" s="2" t="s">
        <v>9</v>
      </c>
      <c r="C11" s="2" t="s">
        <v>33</v>
      </c>
      <c r="D11" s="2" t="s">
        <v>10</v>
      </c>
      <c r="E11" s="3" t="s">
        <v>27</v>
      </c>
      <c r="F11" s="2" t="s">
        <v>22</v>
      </c>
      <c r="G11" s="2">
        <v>50</v>
      </c>
      <c r="H11" s="2">
        <f t="shared" si="0"/>
        <v>500</v>
      </c>
      <c r="I11" s="12">
        <f>VLOOKUP(F11,'[1]KAMDAR AGENCIES '!$C$5:$E$93,3,FALSE)</f>
        <v>2.101</v>
      </c>
      <c r="J11" s="7">
        <f t="shared" si="1"/>
        <v>100</v>
      </c>
      <c r="K11" s="7">
        <f t="shared" si="2"/>
        <v>150</v>
      </c>
      <c r="L11" s="7">
        <v>50</v>
      </c>
      <c r="M11" s="7">
        <f t="shared" si="3"/>
        <v>1350.5</v>
      </c>
    </row>
    <row r="12" spans="1:14">
      <c r="A12" s="2">
        <v>9</v>
      </c>
      <c r="B12" s="2" t="s">
        <v>13</v>
      </c>
      <c r="C12" s="2" t="s">
        <v>36</v>
      </c>
      <c r="D12" s="2" t="s">
        <v>14</v>
      </c>
      <c r="E12" s="3" t="s">
        <v>27</v>
      </c>
      <c r="F12" s="3" t="s">
        <v>52</v>
      </c>
      <c r="G12" s="2">
        <v>50</v>
      </c>
      <c r="H12" s="2">
        <f t="shared" si="0"/>
        <v>500</v>
      </c>
      <c r="I12" s="12">
        <v>3</v>
      </c>
      <c r="J12" s="7">
        <f t="shared" si="1"/>
        <v>100</v>
      </c>
      <c r="K12" s="7">
        <f t="shared" si="2"/>
        <v>150</v>
      </c>
      <c r="L12" s="7">
        <v>50</v>
      </c>
      <c r="M12" s="7">
        <f t="shared" si="3"/>
        <v>1800</v>
      </c>
    </row>
    <row r="13" spans="1:14">
      <c r="A13" s="2">
        <v>10</v>
      </c>
      <c r="B13" s="2" t="s">
        <v>13</v>
      </c>
      <c r="C13" s="2" t="s">
        <v>37</v>
      </c>
      <c r="D13" s="2" t="s">
        <v>15</v>
      </c>
      <c r="E13" s="3" t="s">
        <v>27</v>
      </c>
      <c r="F13" s="2" t="s">
        <v>25</v>
      </c>
      <c r="G13" s="2">
        <v>8</v>
      </c>
      <c r="H13" s="2">
        <f t="shared" si="0"/>
        <v>80</v>
      </c>
      <c r="I13" s="7">
        <f>VLOOKUP(F13,'[1]KAMDAR AGENCIES '!$C$5:$E$93,3,FALSE)</f>
        <v>1.7050000000000001</v>
      </c>
      <c r="J13" s="7">
        <f t="shared" si="1"/>
        <v>16</v>
      </c>
      <c r="K13" s="7">
        <f t="shared" si="2"/>
        <v>24</v>
      </c>
      <c r="L13" s="7">
        <v>50</v>
      </c>
      <c r="M13" s="7">
        <f t="shared" si="3"/>
        <v>226.4</v>
      </c>
    </row>
    <row r="14" spans="1:14">
      <c r="A14" s="2">
        <v>11</v>
      </c>
      <c r="B14" s="2" t="s">
        <v>16</v>
      </c>
      <c r="C14" s="2" t="s">
        <v>38</v>
      </c>
      <c r="D14" s="2" t="s">
        <v>17</v>
      </c>
      <c r="E14" s="3" t="s">
        <v>27</v>
      </c>
      <c r="F14" s="2" t="s">
        <v>26</v>
      </c>
      <c r="G14" s="2">
        <v>6</v>
      </c>
      <c r="H14" s="2">
        <f t="shared" si="0"/>
        <v>60</v>
      </c>
      <c r="I14" s="7">
        <f>VLOOKUP(F14,'[1]KAMDAR AGENCIES '!$C$5:$E$93,3,FALSE)</f>
        <v>2.4640000000000004</v>
      </c>
      <c r="J14" s="7">
        <f t="shared" si="1"/>
        <v>12</v>
      </c>
      <c r="K14" s="7">
        <f t="shared" si="2"/>
        <v>18</v>
      </c>
      <c r="L14" s="7">
        <v>50</v>
      </c>
      <c r="M14" s="7">
        <f>H14*I14+J14+K14+L14</f>
        <v>227.84000000000003</v>
      </c>
    </row>
    <row r="15" spans="1:14" s="10" customFormat="1">
      <c r="A15" s="14" t="s">
        <v>59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7"/>
      <c r="M15" s="9">
        <f>ROUND(SUM(M4:M14),0)</f>
        <v>8002</v>
      </c>
    </row>
    <row r="16" spans="1:14" s="10" customFormat="1" ht="30" customHeight="1">
      <c r="A16" s="18" t="s">
        <v>58</v>
      </c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19"/>
      <c r="M16" s="19"/>
    </row>
    <row r="17" spans="1:13" s="10" customFormat="1" ht="30" customHeight="1">
      <c r="A17" s="18" t="s">
        <v>57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19"/>
      <c r="M17" s="19"/>
    </row>
    <row r="18" spans="1:13">
      <c r="G18" s="11">
        <f>SUM(G4:G14)</f>
        <v>251</v>
      </c>
      <c r="H18" s="11">
        <f>SUM(H4:H14)</f>
        <v>2510</v>
      </c>
    </row>
  </sheetData>
  <sortState ref="B2:G12">
    <sortCondition ref="B2"/>
  </sortState>
  <mergeCells count="7">
    <mergeCell ref="A15:L15"/>
    <mergeCell ref="A16:M16"/>
    <mergeCell ref="A17:M17"/>
    <mergeCell ref="A1:H1"/>
    <mergeCell ref="I1:M1"/>
    <mergeCell ref="A2:H2"/>
    <mergeCell ref="I2:M2"/>
  </mergeCells>
  <conditionalFormatting sqref="C15:C17">
    <cfRule type="duplicateValues" dxfId="1" priority="1"/>
    <cfRule type="duplicateValues" dxfId="0" priority="2"/>
  </conditionalFormatting>
  <pageMargins left="0.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2026-04-06T10:56:01Z</cp:lastPrinted>
  <dcterms:created xsi:type="dcterms:W3CDTF">2026-04-04T07:26:50Z</dcterms:created>
  <dcterms:modified xsi:type="dcterms:W3CDTF">2026-04-10T03:44:27Z</dcterms:modified>
</cp:coreProperties>
</file>