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5975" windowHeight="5325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27" i="1" l="1"/>
  <c r="J25" i="1"/>
  <c r="I25" i="1"/>
  <c r="H25" i="1"/>
  <c r="K25" i="1" s="1"/>
  <c r="J24" i="1"/>
  <c r="I24" i="1"/>
  <c r="K24" i="1" s="1"/>
  <c r="H24" i="1"/>
  <c r="J23" i="1"/>
  <c r="I23" i="1"/>
  <c r="H23" i="1"/>
  <c r="K23" i="1" s="1"/>
  <c r="J22" i="1"/>
  <c r="I22" i="1"/>
  <c r="H22" i="1"/>
  <c r="J21" i="1"/>
  <c r="I21" i="1"/>
  <c r="H21" i="1"/>
  <c r="J20" i="1"/>
  <c r="I20" i="1"/>
  <c r="H20" i="1"/>
  <c r="J19" i="1"/>
  <c r="I19" i="1"/>
  <c r="H19" i="1"/>
  <c r="K19" i="1" s="1"/>
  <c r="J18" i="1"/>
  <c r="I18" i="1"/>
  <c r="K18" i="1" s="1"/>
  <c r="H18" i="1"/>
  <c r="J17" i="1"/>
  <c r="I17" i="1"/>
  <c r="H17" i="1"/>
  <c r="K17" i="1" s="1"/>
  <c r="J16" i="1"/>
  <c r="I16" i="1"/>
  <c r="K16" i="1" s="1"/>
  <c r="H16" i="1"/>
  <c r="J15" i="1"/>
  <c r="I15" i="1"/>
  <c r="H15" i="1"/>
  <c r="K15" i="1" s="1"/>
  <c r="J14" i="1"/>
  <c r="I14" i="1"/>
  <c r="K14" i="1" s="1"/>
  <c r="H14" i="1"/>
  <c r="J13" i="1"/>
  <c r="I13" i="1"/>
  <c r="J12" i="1"/>
  <c r="I12" i="1"/>
  <c r="H12" i="1"/>
  <c r="K12" i="1" s="1"/>
  <c r="J11" i="1"/>
  <c r="I11" i="1"/>
  <c r="K11" i="1" s="1"/>
  <c r="H11" i="1"/>
  <c r="J10" i="1"/>
  <c r="I10" i="1"/>
  <c r="H10" i="1"/>
  <c r="K10" i="1" s="1"/>
  <c r="J9" i="1"/>
  <c r="I9" i="1"/>
  <c r="K9" i="1" s="1"/>
  <c r="H9" i="1"/>
  <c r="J8" i="1"/>
  <c r="I8" i="1"/>
  <c r="H8" i="1"/>
  <c r="K8" i="1" s="1"/>
  <c r="J7" i="1"/>
  <c r="I7" i="1"/>
  <c r="K7" i="1" s="1"/>
  <c r="H7" i="1"/>
  <c r="J6" i="1"/>
  <c r="I6" i="1"/>
  <c r="H6" i="1"/>
  <c r="K6" i="1" s="1"/>
  <c r="J5" i="1"/>
  <c r="I5" i="1"/>
  <c r="H5" i="1"/>
  <c r="K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J4" i="1"/>
  <c r="I4" i="1"/>
  <c r="H4" i="1"/>
  <c r="K20" i="1" l="1"/>
  <c r="K22" i="1"/>
  <c r="K4" i="1"/>
  <c r="K13" i="1"/>
  <c r="K21" i="1"/>
  <c r="K26" i="1" l="1"/>
</calcChain>
</file>

<file path=xl/sharedStrings.xml><?xml version="1.0" encoding="utf-8"?>
<sst xmlns="http://schemas.openxmlformats.org/spreadsheetml/2006/main" count="150" uniqueCount="99">
  <si>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</si>
  <si>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</si>
  <si>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</si>
  <si>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</si>
  <si>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</si>
  <si>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</si>
  <si>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</si>
  <si>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</si>
  <si>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</si>
  <si>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</si>
  <si>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DD.CH.</t>
  </si>
  <si>
    <t>DP.CH.</t>
  </si>
  <si>
    <t>AMT.</t>
  </si>
  <si>
    <t>CTC</t>
  </si>
  <si>
    <t>SAMBALPUR</t>
  </si>
  <si>
    <t>SAMBALPUR TRADERS</t>
  </si>
  <si>
    <t>ANGUL</t>
  </si>
  <si>
    <t>MANMATH DAS</t>
  </si>
  <si>
    <t>BERHAMPUR</t>
  </si>
  <si>
    <t>MAA MANGALA BIKE PAINT</t>
  </si>
  <si>
    <t>BARAGARH</t>
  </si>
  <si>
    <t>KENDRAPARA</t>
  </si>
  <si>
    <t>ARZOO HELMET FASHION</t>
  </si>
  <si>
    <t>PARTY NAME</t>
  </si>
  <si>
    <t>ROURKELA</t>
  </si>
  <si>
    <t>HELMET ZONE</t>
  </si>
  <si>
    <t xml:space="preserve">
BKW GEARS
Address:PALAMANDAP NEAR SHEETAL HOTEL 
BADAMBADI CUTTACK,753012
GST No: 21FPWPP0522N1ZG
</t>
  </si>
  <si>
    <t>KEONJHAR</t>
  </si>
  <si>
    <t>KIRAN DISTRIBUTORS</t>
  </si>
  <si>
    <t>KHURDA</t>
  </si>
  <si>
    <t>SEKH SAMIR BUX KHURDHA</t>
  </si>
  <si>
    <t>DHENKANAL</t>
  </si>
  <si>
    <t>SUJIT KUMAR NAYAK</t>
  </si>
  <si>
    <t>BALUGAON</t>
  </si>
  <si>
    <t>SAI HELMET GALLERY</t>
  </si>
  <si>
    <t>JODA</t>
  </si>
  <si>
    <t>KUAKHIA</t>
  </si>
  <si>
    <t>SASMITA SAMAL</t>
  </si>
  <si>
    <t>DALJIT AUTO AND CYCLE ENTERPRISES</t>
  </si>
  <si>
    <t>SWASTIK AUTO SYNDICATE BERHAMPUR</t>
  </si>
  <si>
    <t>05/3/2024</t>
  </si>
  <si>
    <t>BKW/318</t>
  </si>
  <si>
    <t>563</t>
  </si>
  <si>
    <t>BKW/319</t>
  </si>
  <si>
    <t>562</t>
  </si>
  <si>
    <t>MANJAY SAWADIA</t>
  </si>
  <si>
    <t>13/3/2024</t>
  </si>
  <si>
    <t>BKW/320</t>
  </si>
  <si>
    <t>580</t>
  </si>
  <si>
    <t>BKW/321</t>
  </si>
  <si>
    <t>578</t>
  </si>
  <si>
    <t>BKW/322</t>
  </si>
  <si>
    <t>91548</t>
  </si>
  <si>
    <t>22/3/2024</t>
  </si>
  <si>
    <t>BKW/323</t>
  </si>
  <si>
    <t>605</t>
  </si>
  <si>
    <t>BKW/324</t>
  </si>
  <si>
    <t>604</t>
  </si>
  <si>
    <t>BKW/325</t>
  </si>
  <si>
    <t>BKW/326</t>
  </si>
  <si>
    <t>603,602</t>
  </si>
  <si>
    <t>21/3/2024</t>
  </si>
  <si>
    <t>BKW/327</t>
  </si>
  <si>
    <t>612</t>
  </si>
  <si>
    <t>BOLANGIR</t>
  </si>
  <si>
    <t>sanjeeb auto centre</t>
  </si>
  <si>
    <t>BKW/328</t>
  </si>
  <si>
    <t>6285</t>
  </si>
  <si>
    <t>BKW/329</t>
  </si>
  <si>
    <t>611</t>
  </si>
  <si>
    <t>BKW/330</t>
  </si>
  <si>
    <t>607</t>
  </si>
  <si>
    <t>25/3/2024</t>
  </si>
  <si>
    <t>BKW/331</t>
  </si>
  <si>
    <t>618</t>
  </si>
  <si>
    <t>29/3/2024</t>
  </si>
  <si>
    <t>BKW/332</t>
  </si>
  <si>
    <t>630</t>
  </si>
  <si>
    <t>BKW/333</t>
  </si>
  <si>
    <t>631</t>
  </si>
  <si>
    <t>BKW/334</t>
  </si>
  <si>
    <t>629</t>
  </si>
  <si>
    <t>BKW/335</t>
  </si>
  <si>
    <t>627</t>
  </si>
  <si>
    <t>jay jagannath auto spares rourkela</t>
  </si>
  <si>
    <t>BKW/336</t>
  </si>
  <si>
    <t>626</t>
  </si>
  <si>
    <t>BKW/337</t>
  </si>
  <si>
    <t>625</t>
  </si>
  <si>
    <t>santosh kumar rout joda</t>
  </si>
  <si>
    <t>30/3/2024</t>
  </si>
  <si>
    <t>BKW/338</t>
  </si>
  <si>
    <t>633</t>
  </si>
  <si>
    <t>BIKE TRENDZ OUTLET</t>
  </si>
  <si>
    <t>BKW/339</t>
  </si>
  <si>
    <t>634</t>
  </si>
  <si>
    <t>(RUPEES FIFTEEN THOUSAND ONE HUNDRED NINETY ONLY)</t>
  </si>
  <si>
    <t>Kindly, verify &amp; confirm within 7 days, else GST will be filed by 20th APRIL, 2024.
GST to be paid by Consignor under Reverse Charge Mechanism(RCM) as per GST.</t>
  </si>
  <si>
    <t xml:space="preserve">Bill Date: 31/03/2024
Bill NO :  43145
Total Amount: 15190.00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</si>
</sst>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1">
    <xf numFmtId="0" fontId="0" fillId="0" borderId="0" xfId="0" applyNumberFormat="1" applyFont="1"/>
    <xf numFmtId="0" fontId="1" fillId="2" borderId="0" xfId="0" applyNumberFormat="1" applyFont="1" applyFill="1" applyAlignment="1">
      <alignment wrapText="1"/>
    </xf>
    <xf numFmtId="0" fontId="2" fillId="2" borderId="0" xfId="0" applyNumberFormat="1" applyFont="1" applyFill="1" applyAlignment="1">
      <alignment wrapText="1"/>
    </xf>
    <xf numFmtId="2" fontId="2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horizontal="center" wrapText="1"/>
    </xf>
    <xf numFmtId="0" fontId="7" fillId="2" borderId="0" xfId="0" applyNumberFormat="1" applyFont="1" applyFill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8" fillId="0" borderId="1" xfId="0" applyNumberFormat="1" applyFont="1" applyBorder="1" applyAlignment="1">
      <alignment vertical="center"/>
    </xf>
    <xf numFmtId="0" fontId="8" fillId="0" borderId="0" xfId="0" applyNumberFormat="1" applyFont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8" fillId="0" borderId="2" xfId="0" applyNumberFormat="1" applyFont="1" applyBorder="1" applyAlignment="1">
      <alignment horizontal="right" vertical="center"/>
    </xf>
    <xf numFmtId="0" fontId="8" fillId="0" borderId="3" xfId="0" applyNumberFormat="1" applyFont="1" applyBorder="1" applyAlignment="1">
      <alignment horizontal="right" vertical="center"/>
    </xf>
    <xf numFmtId="0" fontId="8" fillId="0" borderId="4" xfId="0" applyNumberFormat="1" applyFont="1" applyBorder="1" applyAlignment="1">
      <alignment horizontal="right" vertical="center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2" fillId="2" borderId="4" xfId="0" applyNumberFormat="1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vertical="center" wrapText="1"/>
    </xf>
    <xf numFmtId="0" fontId="2" fillId="2" borderId="4" xfId="0" applyNumberFormat="1" applyFont="1" applyFill="1" applyBorder="1" applyAlignment="1">
      <alignment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8</xdr:col>
      <xdr:colOff>28575</xdr:colOff>
      <xdr:row>0</xdr:row>
      <xdr:rowOff>1000126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4486275" cy="10001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FEBRUARY,%202024/BKW_GE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RAYAGADA</v>
          </cell>
          <cell r="G4">
            <v>10</v>
          </cell>
          <cell r="H4">
            <v>400</v>
          </cell>
        </row>
        <row r="5">
          <cell r="F5" t="str">
            <v>KEONJHAR</v>
          </cell>
          <cell r="G5">
            <v>2</v>
          </cell>
          <cell r="H5">
            <v>210</v>
          </cell>
        </row>
        <row r="6">
          <cell r="F6" t="str">
            <v>KHURDA</v>
          </cell>
          <cell r="G6">
            <v>1</v>
          </cell>
          <cell r="H6">
            <v>140</v>
          </cell>
        </row>
        <row r="7">
          <cell r="F7" t="str">
            <v>TALCHER</v>
          </cell>
          <cell r="G7">
            <v>3</v>
          </cell>
          <cell r="H7">
            <v>140</v>
          </cell>
        </row>
        <row r="8">
          <cell r="F8" t="str">
            <v>KUAKHIA</v>
          </cell>
          <cell r="G8">
            <v>1</v>
          </cell>
          <cell r="H8">
            <v>140</v>
          </cell>
        </row>
        <row r="9">
          <cell r="F9" t="str">
            <v>KENDRAPARA</v>
          </cell>
          <cell r="G9">
            <v>1</v>
          </cell>
          <cell r="H9">
            <v>140</v>
          </cell>
        </row>
        <row r="10">
          <cell r="F10" t="str">
            <v>KUJANG</v>
          </cell>
          <cell r="G10">
            <v>2</v>
          </cell>
          <cell r="H10">
            <v>140</v>
          </cell>
        </row>
        <row r="11">
          <cell r="F11" t="str">
            <v>ROURKELA</v>
          </cell>
          <cell r="G11">
            <v>2</v>
          </cell>
          <cell r="H11">
            <v>330</v>
          </cell>
        </row>
        <row r="12">
          <cell r="F12" t="str">
            <v>RAJ SUNAKHALA</v>
          </cell>
          <cell r="G12">
            <v>1</v>
          </cell>
          <cell r="H12">
            <v>140</v>
          </cell>
        </row>
        <row r="13">
          <cell r="F13" t="str">
            <v>JAJPUR ROAD</v>
          </cell>
          <cell r="G13">
            <v>3</v>
          </cell>
          <cell r="H13">
            <v>140</v>
          </cell>
        </row>
        <row r="14">
          <cell r="F14">
            <v>0</v>
          </cell>
          <cell r="G14">
            <v>1</v>
          </cell>
          <cell r="H14">
            <v>150</v>
          </cell>
        </row>
        <row r="15">
          <cell r="F15" t="str">
            <v>KEONJHAR</v>
          </cell>
          <cell r="G15">
            <v>1</v>
          </cell>
          <cell r="H15">
            <v>210</v>
          </cell>
        </row>
        <row r="16">
          <cell r="F16" t="str">
            <v>TALCHER</v>
          </cell>
          <cell r="G16">
            <v>1</v>
          </cell>
          <cell r="H16">
            <v>140</v>
          </cell>
        </row>
        <row r="17">
          <cell r="F17" t="str">
            <v>JODA</v>
          </cell>
          <cell r="G17">
            <v>1</v>
          </cell>
          <cell r="H17">
            <v>330</v>
          </cell>
        </row>
        <row r="18">
          <cell r="F18" t="str">
            <v>KUAKHIA</v>
          </cell>
          <cell r="G18">
            <v>1</v>
          </cell>
          <cell r="H18">
            <v>140</v>
          </cell>
        </row>
        <row r="19">
          <cell r="F19" t="str">
            <v>TIKIRI</v>
          </cell>
          <cell r="G19">
            <v>1</v>
          </cell>
          <cell r="H19">
            <v>400</v>
          </cell>
        </row>
        <row r="20">
          <cell r="F20" t="str">
            <v>KHURDA</v>
          </cell>
          <cell r="G20">
            <v>1</v>
          </cell>
          <cell r="H20">
            <v>140</v>
          </cell>
        </row>
        <row r="21">
          <cell r="F21" t="str">
            <v>UDALA</v>
          </cell>
          <cell r="G21">
            <v>2</v>
          </cell>
          <cell r="H21">
            <v>330</v>
          </cell>
        </row>
        <row r="22">
          <cell r="F22" t="str">
            <v>KENDRAPARA</v>
          </cell>
          <cell r="G22">
            <v>2</v>
          </cell>
          <cell r="H22">
            <v>140</v>
          </cell>
        </row>
        <row r="23">
          <cell r="F23" t="str">
            <v>korua</v>
          </cell>
          <cell r="G23">
            <v>1</v>
          </cell>
          <cell r="H23">
            <v>140</v>
          </cell>
        </row>
        <row r="24">
          <cell r="F24" t="str">
            <v>SIMILIGUDA</v>
          </cell>
          <cell r="G24">
            <v>2</v>
          </cell>
          <cell r="H24">
            <v>400</v>
          </cell>
        </row>
        <row r="25">
          <cell r="F25" t="str">
            <v>BALUGAON</v>
          </cell>
          <cell r="G25">
            <v>1</v>
          </cell>
          <cell r="H25">
            <v>140</v>
          </cell>
        </row>
        <row r="26">
          <cell r="F26" t="str">
            <v>DHENKANAL</v>
          </cell>
          <cell r="G26">
            <v>2</v>
          </cell>
          <cell r="H26">
            <v>140</v>
          </cell>
        </row>
        <row r="27">
          <cell r="F27" t="str">
            <v>KONARK</v>
          </cell>
          <cell r="G27">
            <v>1</v>
          </cell>
          <cell r="H27">
            <v>140</v>
          </cell>
        </row>
        <row r="28">
          <cell r="F28" t="str">
            <v>BERHAMPUR</v>
          </cell>
          <cell r="G28">
            <v>2</v>
          </cell>
          <cell r="H28">
            <v>210</v>
          </cell>
        </row>
        <row r="29">
          <cell r="F29" t="str">
            <v>ROURKELA</v>
          </cell>
          <cell r="G29">
            <v>7</v>
          </cell>
          <cell r="H29">
            <v>330</v>
          </cell>
        </row>
        <row r="30">
          <cell r="F30" t="str">
            <v>JHUMPURA</v>
          </cell>
          <cell r="G30">
            <v>1</v>
          </cell>
          <cell r="H30">
            <v>330</v>
          </cell>
        </row>
        <row r="31">
          <cell r="F31" t="str">
            <v>ROURKELA</v>
          </cell>
          <cell r="G31">
            <v>13</v>
          </cell>
          <cell r="H31">
            <v>330</v>
          </cell>
        </row>
        <row r="32">
          <cell r="F32" t="str">
            <v>TALCHER</v>
          </cell>
          <cell r="G32">
            <v>3</v>
          </cell>
          <cell r="H32">
            <v>140</v>
          </cell>
        </row>
        <row r="33">
          <cell r="F33" t="str">
            <v>ANGUL</v>
          </cell>
          <cell r="G33">
            <v>15</v>
          </cell>
          <cell r="H33">
            <v>140</v>
          </cell>
        </row>
        <row r="34">
          <cell r="F34" t="str">
            <v>JODA</v>
          </cell>
          <cell r="G34">
            <v>3</v>
          </cell>
          <cell r="H34">
            <v>330</v>
          </cell>
        </row>
        <row r="35">
          <cell r="F35" t="str">
            <v>PATTAMUNDAI</v>
          </cell>
          <cell r="G35">
            <v>3</v>
          </cell>
          <cell r="H35">
            <v>140</v>
          </cell>
        </row>
        <row r="36">
          <cell r="F36" t="str">
            <v>SAMBALPUR</v>
          </cell>
          <cell r="G36">
            <v>3</v>
          </cell>
          <cell r="H36">
            <v>330</v>
          </cell>
        </row>
        <row r="37">
          <cell r="F37" t="str">
            <v>TALCHER</v>
          </cell>
          <cell r="G37">
            <v>1</v>
          </cell>
          <cell r="H37">
            <v>150</v>
          </cell>
        </row>
        <row r="38">
          <cell r="F38">
            <v>0</v>
          </cell>
          <cell r="G38">
            <v>3</v>
          </cell>
          <cell r="H38">
            <v>140</v>
          </cell>
        </row>
        <row r="39">
          <cell r="F39" t="str">
            <v>DEOGARH</v>
          </cell>
          <cell r="G39">
            <v>4</v>
          </cell>
          <cell r="H39">
            <v>330</v>
          </cell>
        </row>
        <row r="40">
          <cell r="F40" t="str">
            <v>JAJPUR TOWN</v>
          </cell>
          <cell r="G40">
            <v>2</v>
          </cell>
          <cell r="H40">
            <v>140</v>
          </cell>
        </row>
        <row r="41">
          <cell r="F41" t="str">
            <v>ANGUL</v>
          </cell>
          <cell r="G41">
            <v>6</v>
          </cell>
          <cell r="H41">
            <v>140</v>
          </cell>
        </row>
        <row r="42">
          <cell r="F42" t="str">
            <v>KHURDA</v>
          </cell>
          <cell r="G42">
            <v>1</v>
          </cell>
          <cell r="H42">
            <v>140</v>
          </cell>
        </row>
        <row r="43">
          <cell r="F43" t="str">
            <v>PURI</v>
          </cell>
          <cell r="G43">
            <v>9</v>
          </cell>
          <cell r="H43">
            <v>140</v>
          </cell>
        </row>
        <row r="44">
          <cell r="F44" t="str">
            <v>ANGUL</v>
          </cell>
          <cell r="G44">
            <v>1</v>
          </cell>
          <cell r="H44">
            <v>140</v>
          </cell>
        </row>
        <row r="45">
          <cell r="F45" t="str">
            <v>JAJPUR ROAD</v>
          </cell>
          <cell r="G45">
            <v>4</v>
          </cell>
          <cell r="H45">
            <v>140</v>
          </cell>
        </row>
        <row r="46">
          <cell r="F46" t="str">
            <v>UDALA</v>
          </cell>
          <cell r="G46">
            <v>5</v>
          </cell>
          <cell r="H46">
            <v>330</v>
          </cell>
        </row>
        <row r="47">
          <cell r="F47" t="str">
            <v>ANGUL</v>
          </cell>
          <cell r="G47">
            <v>1</v>
          </cell>
          <cell r="H47">
            <v>140</v>
          </cell>
        </row>
        <row r="48">
          <cell r="F48" t="str">
            <v>KENDRAPARA</v>
          </cell>
          <cell r="G48">
            <v>2</v>
          </cell>
          <cell r="H48">
            <v>140</v>
          </cell>
        </row>
        <row r="49">
          <cell r="F49" t="str">
            <v>ANGUL</v>
          </cell>
          <cell r="G49">
            <v>2</v>
          </cell>
          <cell r="H49">
            <v>140</v>
          </cell>
        </row>
        <row r="50">
          <cell r="F50" t="str">
            <v>ROURKELA</v>
          </cell>
          <cell r="G50">
            <v>2</v>
          </cell>
          <cell r="H50">
            <v>330</v>
          </cell>
        </row>
        <row r="51">
          <cell r="F51" t="str">
            <v>PHULBANI</v>
          </cell>
          <cell r="G51">
            <v>4</v>
          </cell>
          <cell r="H51">
            <v>330</v>
          </cell>
        </row>
        <row r="52">
          <cell r="F52" t="str">
            <v>BARAGARH</v>
          </cell>
          <cell r="G52">
            <v>3</v>
          </cell>
          <cell r="H52">
            <v>330</v>
          </cell>
        </row>
        <row r="53">
          <cell r="F53" t="str">
            <v>JEYPORE</v>
          </cell>
          <cell r="G53">
            <v>3</v>
          </cell>
          <cell r="H53">
            <v>400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topLeftCell="A13" workbookViewId="0">
      <selection activeCell="M1" sqref="M1"/>
    </sheetView>
  </sheetViews>
  <sheetFormatPr defaultRowHeight="15"/>
  <cols>
    <col min="1" max="1" width="4.42578125" style="1" customWidth="1"/>
    <col min="2" max="2" width="9.7109375" style="1" bestFit="1" customWidth="1"/>
    <col min="3" max="3" width="9" style="4" bestFit="1" customWidth="1"/>
    <col min="4" max="4" width="9" style="1" customWidth="1"/>
    <col min="5" max="5" width="6.85546875" style="1" bestFit="1" customWidth="1"/>
    <col min="6" max="6" width="14.42578125" style="1" bestFit="1" customWidth="1"/>
    <col min="7" max="7" width="5.85546875" style="1" bestFit="1" customWidth="1"/>
    <col min="8" max="9" width="7.7109375" style="1" customWidth="1"/>
    <col min="10" max="10" width="8.5703125" style="1" customWidth="1"/>
    <col min="11" max="11" width="10.42578125" style="1" customWidth="1"/>
    <col min="12" max="12" width="39.85546875" style="1" bestFit="1" customWidth="1"/>
    <col min="13" max="16384" width="9.140625" style="1"/>
  </cols>
  <sheetData>
    <row r="1" spans="1:13" ht="84.75" customHeight="1">
      <c r="A1" s="26"/>
      <c r="B1" s="27"/>
      <c r="C1" s="27"/>
      <c r="D1" s="27"/>
      <c r="E1" s="27"/>
      <c r="F1" s="27"/>
      <c r="G1" s="27"/>
      <c r="H1" s="27"/>
      <c r="I1" s="23" t="s">
        <v>0</v>
      </c>
      <c r="J1" s="24"/>
      <c r="K1" s="25"/>
    </row>
    <row r="2" spans="1:13" ht="73.5" customHeight="1">
      <c r="A2" s="28" t="s">
        <v>26</v>
      </c>
      <c r="B2" s="29"/>
      <c r="C2" s="29"/>
      <c r="D2" s="29"/>
      <c r="E2" s="29"/>
      <c r="F2" s="29"/>
      <c r="G2" s="29"/>
      <c r="H2" s="30"/>
      <c r="I2" s="23" t="s">
        <v>98</v>
      </c>
      <c r="J2" s="24"/>
      <c r="K2" s="25"/>
    </row>
    <row r="3" spans="1:13" s="9" customFormat="1" ht="15.9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6" t="s">
        <v>23</v>
      </c>
      <c r="M3" s="8"/>
    </row>
    <row r="4" spans="1:13" s="2" customFormat="1" ht="15.95" customHeight="1">
      <c r="A4" s="10">
        <v>1</v>
      </c>
      <c r="B4" s="11" t="s">
        <v>40</v>
      </c>
      <c r="C4" s="10" t="s">
        <v>41</v>
      </c>
      <c r="D4" s="11" t="s">
        <v>42</v>
      </c>
      <c r="E4" s="11" t="s">
        <v>13</v>
      </c>
      <c r="F4" s="11" t="s">
        <v>24</v>
      </c>
      <c r="G4" s="11">
        <v>2</v>
      </c>
      <c r="H4" s="12">
        <f>VLOOKUP(F4,[1]Invoice!$F$4:$H$53,3,FALSE)</f>
        <v>330</v>
      </c>
      <c r="I4" s="12">
        <f>G4*25</f>
        <v>50</v>
      </c>
      <c r="J4" s="12">
        <f>G4*25</f>
        <v>50</v>
      </c>
      <c r="K4" s="12">
        <f>G4*H4+I4+J4</f>
        <v>760</v>
      </c>
      <c r="L4" s="11" t="s">
        <v>38</v>
      </c>
    </row>
    <row r="5" spans="1:13" s="2" customFormat="1" ht="15.95" customHeight="1">
      <c r="A5" s="10">
        <f>A4+1</f>
        <v>2</v>
      </c>
      <c r="B5" s="11" t="s">
        <v>40</v>
      </c>
      <c r="C5" s="10" t="s">
        <v>43</v>
      </c>
      <c r="D5" s="11" t="s">
        <v>44</v>
      </c>
      <c r="E5" s="11" t="s">
        <v>13</v>
      </c>
      <c r="F5" s="11" t="s">
        <v>20</v>
      </c>
      <c r="G5" s="11">
        <v>1</v>
      </c>
      <c r="H5" s="12">
        <f>VLOOKUP(F5,[1]Invoice!$F$4:$H$53,3,FALSE)</f>
        <v>330</v>
      </c>
      <c r="I5" s="12">
        <f t="shared" ref="I5:I25" si="0">G5*25</f>
        <v>25</v>
      </c>
      <c r="J5" s="12">
        <f t="shared" ref="J5:J25" si="1">G5*25</f>
        <v>25</v>
      </c>
      <c r="K5" s="12">
        <f t="shared" ref="K5:K25" si="2">G5*H5+I5+J5</f>
        <v>380</v>
      </c>
      <c r="L5" s="11" t="s">
        <v>45</v>
      </c>
    </row>
    <row r="6" spans="1:13" s="2" customFormat="1" ht="15.95" customHeight="1">
      <c r="A6" s="10">
        <f t="shared" ref="A6:A25" si="3">A5+1</f>
        <v>3</v>
      </c>
      <c r="B6" s="11" t="s">
        <v>46</v>
      </c>
      <c r="C6" s="10" t="s">
        <v>47</v>
      </c>
      <c r="D6" s="11" t="s">
        <v>48</v>
      </c>
      <c r="E6" s="11" t="s">
        <v>13</v>
      </c>
      <c r="F6" s="11" t="s">
        <v>24</v>
      </c>
      <c r="G6" s="11">
        <v>4</v>
      </c>
      <c r="H6" s="12">
        <f>VLOOKUP(F6,[1]Invoice!$F$4:$H$53,3,FALSE)</f>
        <v>330</v>
      </c>
      <c r="I6" s="12">
        <f t="shared" si="0"/>
        <v>100</v>
      </c>
      <c r="J6" s="12">
        <f t="shared" si="1"/>
        <v>100</v>
      </c>
      <c r="K6" s="12">
        <f t="shared" si="2"/>
        <v>1520</v>
      </c>
      <c r="L6" s="11" t="s">
        <v>25</v>
      </c>
    </row>
    <row r="7" spans="1:13" s="2" customFormat="1" ht="15.95" customHeight="1">
      <c r="A7" s="10">
        <f t="shared" si="3"/>
        <v>4</v>
      </c>
      <c r="B7" s="11" t="s">
        <v>46</v>
      </c>
      <c r="C7" s="10" t="s">
        <v>49</v>
      </c>
      <c r="D7" s="11" t="s">
        <v>50</v>
      </c>
      <c r="E7" s="11" t="s">
        <v>13</v>
      </c>
      <c r="F7" s="11" t="s">
        <v>14</v>
      </c>
      <c r="G7" s="11">
        <v>5</v>
      </c>
      <c r="H7" s="12">
        <f>VLOOKUP(F7,[1]Invoice!$F$4:$H$53,3,FALSE)</f>
        <v>330</v>
      </c>
      <c r="I7" s="12">
        <f t="shared" si="0"/>
        <v>125</v>
      </c>
      <c r="J7" s="12">
        <f t="shared" si="1"/>
        <v>125</v>
      </c>
      <c r="K7" s="12">
        <f t="shared" si="2"/>
        <v>1900</v>
      </c>
      <c r="L7" s="11" t="s">
        <v>15</v>
      </c>
    </row>
    <row r="8" spans="1:13" s="2" customFormat="1" ht="15.95" customHeight="1">
      <c r="A8" s="10">
        <f t="shared" si="3"/>
        <v>5</v>
      </c>
      <c r="B8" s="11" t="s">
        <v>46</v>
      </c>
      <c r="C8" s="10" t="s">
        <v>51</v>
      </c>
      <c r="D8" s="11" t="s">
        <v>52</v>
      </c>
      <c r="E8" s="11" t="s">
        <v>13</v>
      </c>
      <c r="F8" s="11" t="s">
        <v>21</v>
      </c>
      <c r="G8" s="11">
        <v>1</v>
      </c>
      <c r="H8" s="12">
        <f>VLOOKUP(F8,[1]Invoice!$F$4:$H$53,3,FALSE)</f>
        <v>140</v>
      </c>
      <c r="I8" s="12">
        <f t="shared" si="0"/>
        <v>25</v>
      </c>
      <c r="J8" s="12">
        <f t="shared" si="1"/>
        <v>25</v>
      </c>
      <c r="K8" s="12">
        <f t="shared" si="2"/>
        <v>190</v>
      </c>
      <c r="L8" s="11" t="s">
        <v>22</v>
      </c>
    </row>
    <row r="9" spans="1:13" s="2" customFormat="1" ht="15.95" customHeight="1">
      <c r="A9" s="10">
        <f t="shared" si="3"/>
        <v>6</v>
      </c>
      <c r="B9" s="11" t="s">
        <v>53</v>
      </c>
      <c r="C9" s="10" t="s">
        <v>54</v>
      </c>
      <c r="D9" s="11" t="s">
        <v>55</v>
      </c>
      <c r="E9" s="11" t="s">
        <v>13</v>
      </c>
      <c r="F9" s="11" t="s">
        <v>31</v>
      </c>
      <c r="G9" s="11">
        <v>2</v>
      </c>
      <c r="H9" s="12">
        <f>VLOOKUP(F9,[1]Invoice!$F$4:$H$53,3,FALSE)</f>
        <v>140</v>
      </c>
      <c r="I9" s="12">
        <f t="shared" si="0"/>
        <v>50</v>
      </c>
      <c r="J9" s="12">
        <f t="shared" si="1"/>
        <v>50</v>
      </c>
      <c r="K9" s="12">
        <f t="shared" si="2"/>
        <v>380</v>
      </c>
      <c r="L9" s="11" t="s">
        <v>32</v>
      </c>
    </row>
    <row r="10" spans="1:13" s="2" customFormat="1" ht="15.95" customHeight="1">
      <c r="A10" s="10">
        <f t="shared" si="3"/>
        <v>7</v>
      </c>
      <c r="B10" s="11" t="s">
        <v>53</v>
      </c>
      <c r="C10" s="10" t="s">
        <v>56</v>
      </c>
      <c r="D10" s="11" t="s">
        <v>57</v>
      </c>
      <c r="E10" s="11" t="s">
        <v>13</v>
      </c>
      <c r="F10" s="11" t="s">
        <v>33</v>
      </c>
      <c r="G10" s="11">
        <v>2</v>
      </c>
      <c r="H10" s="12">
        <f>VLOOKUP(F10,[1]Invoice!$F$4:$H$53,3,FALSE)</f>
        <v>140</v>
      </c>
      <c r="I10" s="12">
        <f t="shared" si="0"/>
        <v>50</v>
      </c>
      <c r="J10" s="12">
        <f t="shared" si="1"/>
        <v>50</v>
      </c>
      <c r="K10" s="12">
        <f t="shared" si="2"/>
        <v>380</v>
      </c>
      <c r="L10" s="11" t="s">
        <v>34</v>
      </c>
    </row>
    <row r="11" spans="1:13" s="2" customFormat="1" ht="15.95" customHeight="1">
      <c r="A11" s="10">
        <f t="shared" si="3"/>
        <v>8</v>
      </c>
      <c r="B11" s="11" t="s">
        <v>53</v>
      </c>
      <c r="C11" s="10" t="s">
        <v>58</v>
      </c>
      <c r="D11" s="11" t="s">
        <v>52</v>
      </c>
      <c r="E11" s="11" t="s">
        <v>13</v>
      </c>
      <c r="F11" s="11" t="s">
        <v>21</v>
      </c>
      <c r="G11" s="11">
        <v>1</v>
      </c>
      <c r="H11" s="12">
        <f>VLOOKUP(F11,[1]Invoice!$F$4:$H$53,3,FALSE)</f>
        <v>140</v>
      </c>
      <c r="I11" s="12">
        <f t="shared" si="0"/>
        <v>25</v>
      </c>
      <c r="J11" s="12">
        <f t="shared" si="1"/>
        <v>25</v>
      </c>
      <c r="K11" s="12">
        <f t="shared" si="2"/>
        <v>190</v>
      </c>
      <c r="L11" s="11" t="s">
        <v>22</v>
      </c>
    </row>
    <row r="12" spans="1:13" s="2" customFormat="1" ht="15.95" customHeight="1">
      <c r="A12" s="10">
        <f t="shared" si="3"/>
        <v>9</v>
      </c>
      <c r="B12" s="11" t="s">
        <v>53</v>
      </c>
      <c r="C12" s="10" t="s">
        <v>59</v>
      </c>
      <c r="D12" s="11" t="s">
        <v>60</v>
      </c>
      <c r="E12" s="11" t="s">
        <v>13</v>
      </c>
      <c r="F12" s="11" t="s">
        <v>29</v>
      </c>
      <c r="G12" s="11">
        <v>2</v>
      </c>
      <c r="H12" s="12">
        <f>VLOOKUP(F12,[1]Invoice!$F$4:$H$53,3,FALSE)</f>
        <v>140</v>
      </c>
      <c r="I12" s="12">
        <f t="shared" si="0"/>
        <v>50</v>
      </c>
      <c r="J12" s="12">
        <f t="shared" si="1"/>
        <v>50</v>
      </c>
      <c r="K12" s="12">
        <f t="shared" si="2"/>
        <v>380</v>
      </c>
      <c r="L12" s="11" t="s">
        <v>19</v>
      </c>
    </row>
    <row r="13" spans="1:13" s="2" customFormat="1" ht="15.95" customHeight="1">
      <c r="A13" s="10">
        <f t="shared" si="3"/>
        <v>10</v>
      </c>
      <c r="B13" s="11" t="s">
        <v>61</v>
      </c>
      <c r="C13" s="10" t="s">
        <v>62</v>
      </c>
      <c r="D13" s="11" t="s">
        <v>63</v>
      </c>
      <c r="E13" s="11" t="s">
        <v>13</v>
      </c>
      <c r="F13" s="11" t="s">
        <v>64</v>
      </c>
      <c r="G13" s="11">
        <v>5</v>
      </c>
      <c r="H13" s="12">
        <v>330</v>
      </c>
      <c r="I13" s="12">
        <f t="shared" si="0"/>
        <v>125</v>
      </c>
      <c r="J13" s="12">
        <f t="shared" si="1"/>
        <v>125</v>
      </c>
      <c r="K13" s="12">
        <f t="shared" si="2"/>
        <v>1900</v>
      </c>
      <c r="L13" s="11" t="s">
        <v>65</v>
      </c>
    </row>
    <row r="14" spans="1:13" s="2" customFormat="1" ht="15.95" customHeight="1">
      <c r="A14" s="10">
        <f t="shared" si="3"/>
        <v>11</v>
      </c>
      <c r="B14" s="11" t="s">
        <v>61</v>
      </c>
      <c r="C14" s="10" t="s">
        <v>66</v>
      </c>
      <c r="D14" s="11" t="s">
        <v>67</v>
      </c>
      <c r="E14" s="11" t="s">
        <v>13</v>
      </c>
      <c r="F14" s="11" t="s">
        <v>36</v>
      </c>
      <c r="G14" s="11">
        <v>1</v>
      </c>
      <c r="H14" s="12">
        <f>VLOOKUP(F14,[1]Invoice!$F$4:$H$53,3,FALSE)</f>
        <v>140</v>
      </c>
      <c r="I14" s="12">
        <f t="shared" si="0"/>
        <v>25</v>
      </c>
      <c r="J14" s="12">
        <f t="shared" si="1"/>
        <v>25</v>
      </c>
      <c r="K14" s="12">
        <f t="shared" si="2"/>
        <v>190</v>
      </c>
      <c r="L14" s="11" t="s">
        <v>37</v>
      </c>
    </row>
    <row r="15" spans="1:13" s="2" customFormat="1" ht="15.95" customHeight="1">
      <c r="A15" s="10">
        <f t="shared" si="3"/>
        <v>12</v>
      </c>
      <c r="B15" s="11" t="s">
        <v>61</v>
      </c>
      <c r="C15" s="10" t="s">
        <v>68</v>
      </c>
      <c r="D15" s="11" t="s">
        <v>69</v>
      </c>
      <c r="E15" s="11" t="s">
        <v>13</v>
      </c>
      <c r="F15" s="11" t="s">
        <v>29</v>
      </c>
      <c r="G15" s="11">
        <v>1</v>
      </c>
      <c r="H15" s="12">
        <f>VLOOKUP(F15,[1]Invoice!$F$4:$H$53,3,FALSE)</f>
        <v>140</v>
      </c>
      <c r="I15" s="12">
        <f t="shared" si="0"/>
        <v>25</v>
      </c>
      <c r="J15" s="12">
        <f t="shared" si="1"/>
        <v>25</v>
      </c>
      <c r="K15" s="12">
        <f t="shared" si="2"/>
        <v>190</v>
      </c>
      <c r="L15" s="11" t="s">
        <v>30</v>
      </c>
    </row>
    <row r="16" spans="1:13" s="2" customFormat="1" ht="15.95" customHeight="1">
      <c r="A16" s="10">
        <f t="shared" si="3"/>
        <v>13</v>
      </c>
      <c r="B16" s="11" t="s">
        <v>61</v>
      </c>
      <c r="C16" s="10" t="s">
        <v>70</v>
      </c>
      <c r="D16" s="11" t="s">
        <v>71</v>
      </c>
      <c r="E16" s="11" t="s">
        <v>13</v>
      </c>
      <c r="F16" s="11" t="s">
        <v>27</v>
      </c>
      <c r="G16" s="11">
        <v>3</v>
      </c>
      <c r="H16" s="12">
        <f>VLOOKUP(F16,[1]Invoice!$F$4:$H$53,3,FALSE)</f>
        <v>210</v>
      </c>
      <c r="I16" s="12">
        <f t="shared" si="0"/>
        <v>75</v>
      </c>
      <c r="J16" s="12">
        <f t="shared" si="1"/>
        <v>75</v>
      </c>
      <c r="K16" s="12">
        <f t="shared" si="2"/>
        <v>780</v>
      </c>
      <c r="L16" s="11" t="s">
        <v>28</v>
      </c>
    </row>
    <row r="17" spans="1:16" s="2" customFormat="1" ht="15.95" customHeight="1">
      <c r="A17" s="10">
        <f t="shared" si="3"/>
        <v>14</v>
      </c>
      <c r="B17" s="11" t="s">
        <v>72</v>
      </c>
      <c r="C17" s="10" t="s">
        <v>73</v>
      </c>
      <c r="D17" s="11" t="s">
        <v>74</v>
      </c>
      <c r="E17" s="11" t="s">
        <v>13</v>
      </c>
      <c r="F17" s="11" t="s">
        <v>14</v>
      </c>
      <c r="G17" s="11">
        <v>7</v>
      </c>
      <c r="H17" s="12">
        <f>VLOOKUP(F17,[1]Invoice!$F$4:$H$53,3,FALSE)</f>
        <v>330</v>
      </c>
      <c r="I17" s="12">
        <f t="shared" si="0"/>
        <v>175</v>
      </c>
      <c r="J17" s="12">
        <f t="shared" si="1"/>
        <v>175</v>
      </c>
      <c r="K17" s="12">
        <f t="shared" si="2"/>
        <v>2660</v>
      </c>
      <c r="L17" s="11" t="s">
        <v>15</v>
      </c>
    </row>
    <row r="18" spans="1:16" s="2" customFormat="1" ht="15.95" customHeight="1">
      <c r="A18" s="10">
        <f t="shared" si="3"/>
        <v>15</v>
      </c>
      <c r="B18" s="11" t="s">
        <v>75</v>
      </c>
      <c r="C18" s="10" t="s">
        <v>76</v>
      </c>
      <c r="D18" s="11" t="s">
        <v>77</v>
      </c>
      <c r="E18" s="11" t="s">
        <v>13</v>
      </c>
      <c r="F18" s="11" t="s">
        <v>21</v>
      </c>
      <c r="G18" s="11">
        <v>1</v>
      </c>
      <c r="H18" s="12">
        <f>VLOOKUP(F18,[1]Invoice!$F$4:$H$53,3,FALSE)</f>
        <v>140</v>
      </c>
      <c r="I18" s="12">
        <f t="shared" si="0"/>
        <v>25</v>
      </c>
      <c r="J18" s="12">
        <f t="shared" si="1"/>
        <v>25</v>
      </c>
      <c r="K18" s="12">
        <f t="shared" si="2"/>
        <v>190</v>
      </c>
      <c r="L18" s="11" t="s">
        <v>22</v>
      </c>
    </row>
    <row r="19" spans="1:16" s="2" customFormat="1" ht="15.95" customHeight="1">
      <c r="A19" s="10">
        <f t="shared" si="3"/>
        <v>16</v>
      </c>
      <c r="B19" s="11" t="s">
        <v>75</v>
      </c>
      <c r="C19" s="10" t="s">
        <v>78</v>
      </c>
      <c r="D19" s="11" t="s">
        <v>79</v>
      </c>
      <c r="E19" s="11" t="s">
        <v>13</v>
      </c>
      <c r="F19" s="11" t="s">
        <v>16</v>
      </c>
      <c r="G19" s="11">
        <v>1</v>
      </c>
      <c r="H19" s="12">
        <f>VLOOKUP(F19,[1]Invoice!$F$4:$H$53,3,FALSE)</f>
        <v>140</v>
      </c>
      <c r="I19" s="12">
        <f t="shared" si="0"/>
        <v>25</v>
      </c>
      <c r="J19" s="12">
        <f t="shared" si="1"/>
        <v>25</v>
      </c>
      <c r="K19" s="12">
        <f t="shared" si="2"/>
        <v>190</v>
      </c>
      <c r="L19" s="11" t="s">
        <v>17</v>
      </c>
    </row>
    <row r="20" spans="1:16" s="2" customFormat="1" ht="15.95" customHeight="1">
      <c r="A20" s="10">
        <f t="shared" si="3"/>
        <v>17</v>
      </c>
      <c r="B20" s="11" t="s">
        <v>75</v>
      </c>
      <c r="C20" s="10" t="s">
        <v>80</v>
      </c>
      <c r="D20" s="11" t="s">
        <v>81</v>
      </c>
      <c r="E20" s="11" t="s">
        <v>13</v>
      </c>
      <c r="F20" s="11" t="s">
        <v>27</v>
      </c>
      <c r="G20" s="11">
        <v>2</v>
      </c>
      <c r="H20" s="12">
        <f>VLOOKUP(F20,[1]Invoice!$F$4:$H$53,3,FALSE)</f>
        <v>210</v>
      </c>
      <c r="I20" s="12">
        <f t="shared" si="0"/>
        <v>50</v>
      </c>
      <c r="J20" s="12">
        <f t="shared" si="1"/>
        <v>50</v>
      </c>
      <c r="K20" s="12">
        <f t="shared" si="2"/>
        <v>520</v>
      </c>
      <c r="L20" s="11" t="s">
        <v>28</v>
      </c>
    </row>
    <row r="21" spans="1:16" s="2" customFormat="1" ht="15.95" customHeight="1">
      <c r="A21" s="10">
        <f t="shared" si="3"/>
        <v>18</v>
      </c>
      <c r="B21" s="11" t="s">
        <v>75</v>
      </c>
      <c r="C21" s="10" t="s">
        <v>82</v>
      </c>
      <c r="D21" s="11" t="s">
        <v>83</v>
      </c>
      <c r="E21" s="11" t="s">
        <v>13</v>
      </c>
      <c r="F21" s="11" t="s">
        <v>24</v>
      </c>
      <c r="G21" s="11">
        <v>1</v>
      </c>
      <c r="H21" s="12">
        <f>VLOOKUP(F21,[1]Invoice!$F$4:$H$53,3,FALSE)</f>
        <v>330</v>
      </c>
      <c r="I21" s="12">
        <f t="shared" si="0"/>
        <v>25</v>
      </c>
      <c r="J21" s="12">
        <f t="shared" si="1"/>
        <v>25</v>
      </c>
      <c r="K21" s="12">
        <f t="shared" si="2"/>
        <v>380</v>
      </c>
      <c r="L21" s="11" t="s">
        <v>84</v>
      </c>
    </row>
    <row r="22" spans="1:16" s="2" customFormat="1" ht="15.95" customHeight="1">
      <c r="A22" s="10">
        <f t="shared" si="3"/>
        <v>19</v>
      </c>
      <c r="B22" s="11" t="s">
        <v>75</v>
      </c>
      <c r="C22" s="10" t="s">
        <v>85</v>
      </c>
      <c r="D22" s="11" t="s">
        <v>86</v>
      </c>
      <c r="E22" s="11" t="s">
        <v>13</v>
      </c>
      <c r="F22" s="11" t="s">
        <v>18</v>
      </c>
      <c r="G22" s="11">
        <v>3</v>
      </c>
      <c r="H22" s="12">
        <f>VLOOKUP(F22,[1]Invoice!$F$4:$H$53,3,FALSE)</f>
        <v>210</v>
      </c>
      <c r="I22" s="12">
        <f t="shared" si="0"/>
        <v>75</v>
      </c>
      <c r="J22" s="12">
        <f t="shared" si="1"/>
        <v>75</v>
      </c>
      <c r="K22" s="12">
        <f t="shared" si="2"/>
        <v>780</v>
      </c>
      <c r="L22" s="11" t="s">
        <v>39</v>
      </c>
    </row>
    <row r="23" spans="1:16" s="2" customFormat="1" ht="15.95" customHeight="1">
      <c r="A23" s="10">
        <f t="shared" si="3"/>
        <v>20</v>
      </c>
      <c r="B23" s="11" t="s">
        <v>75</v>
      </c>
      <c r="C23" s="10" t="s">
        <v>87</v>
      </c>
      <c r="D23" s="11" t="s">
        <v>88</v>
      </c>
      <c r="E23" s="11" t="s">
        <v>13</v>
      </c>
      <c r="F23" s="11" t="s">
        <v>35</v>
      </c>
      <c r="G23" s="11">
        <v>2</v>
      </c>
      <c r="H23" s="12">
        <f>VLOOKUP(F23,[1]Invoice!$F$4:$H$53,3,FALSE)</f>
        <v>330</v>
      </c>
      <c r="I23" s="12">
        <f t="shared" si="0"/>
        <v>50</v>
      </c>
      <c r="J23" s="12">
        <f t="shared" si="1"/>
        <v>50</v>
      </c>
      <c r="K23" s="12">
        <f t="shared" si="2"/>
        <v>760</v>
      </c>
      <c r="L23" s="11" t="s">
        <v>89</v>
      </c>
    </row>
    <row r="24" spans="1:16" s="2" customFormat="1" ht="15.95" customHeight="1">
      <c r="A24" s="10">
        <f t="shared" si="3"/>
        <v>21</v>
      </c>
      <c r="B24" s="11" t="s">
        <v>90</v>
      </c>
      <c r="C24" s="10" t="s">
        <v>91</v>
      </c>
      <c r="D24" s="11" t="s">
        <v>92</v>
      </c>
      <c r="E24" s="11" t="s">
        <v>13</v>
      </c>
      <c r="F24" s="11" t="s">
        <v>24</v>
      </c>
      <c r="G24" s="11">
        <v>1</v>
      </c>
      <c r="H24" s="12">
        <f>VLOOKUP(F24,[1]Invoice!$F$4:$H$53,3,FALSE)</f>
        <v>330</v>
      </c>
      <c r="I24" s="12">
        <f t="shared" si="0"/>
        <v>25</v>
      </c>
      <c r="J24" s="12">
        <f t="shared" si="1"/>
        <v>25</v>
      </c>
      <c r="K24" s="12">
        <f t="shared" si="2"/>
        <v>380</v>
      </c>
      <c r="L24" s="11" t="s">
        <v>93</v>
      </c>
    </row>
    <row r="25" spans="1:16" s="2" customFormat="1" ht="15.95" customHeight="1">
      <c r="A25" s="10">
        <f t="shared" si="3"/>
        <v>22</v>
      </c>
      <c r="B25" s="11" t="s">
        <v>75</v>
      </c>
      <c r="C25" s="10" t="s">
        <v>94</v>
      </c>
      <c r="D25" s="11" t="s">
        <v>95</v>
      </c>
      <c r="E25" s="11" t="s">
        <v>13</v>
      </c>
      <c r="F25" s="11" t="s">
        <v>33</v>
      </c>
      <c r="G25" s="11">
        <v>1</v>
      </c>
      <c r="H25" s="12">
        <f>VLOOKUP(F25,[1]Invoice!$F$4:$H$53,3,FALSE)</f>
        <v>140</v>
      </c>
      <c r="I25" s="12">
        <f t="shared" si="0"/>
        <v>25</v>
      </c>
      <c r="J25" s="12">
        <f t="shared" si="1"/>
        <v>25</v>
      </c>
      <c r="K25" s="12">
        <f t="shared" si="2"/>
        <v>190</v>
      </c>
      <c r="L25" s="11" t="s">
        <v>34</v>
      </c>
    </row>
    <row r="26" spans="1:16" s="2" customFormat="1" ht="15.95" customHeight="1">
      <c r="A26" s="17" t="s">
        <v>96</v>
      </c>
      <c r="B26" s="18"/>
      <c r="C26" s="18"/>
      <c r="D26" s="18"/>
      <c r="E26" s="18"/>
      <c r="F26" s="18"/>
      <c r="G26" s="18"/>
      <c r="H26" s="18"/>
      <c r="I26" s="18"/>
      <c r="J26" s="19"/>
      <c r="K26" s="13">
        <f>SUM(K4:K25)</f>
        <v>15190</v>
      </c>
      <c r="L26" s="14"/>
    </row>
    <row r="27" spans="1:16" s="2" customFormat="1" ht="15.95" customHeight="1">
      <c r="A27" s="15"/>
      <c r="B27"/>
      <c r="C27" s="15"/>
      <c r="D27"/>
      <c r="E27"/>
      <c r="F27"/>
      <c r="G27" s="10">
        <f>SUM(G4:G25)</f>
        <v>49</v>
      </c>
      <c r="H27" s="16"/>
      <c r="I27" s="16"/>
      <c r="J27" s="16"/>
      <c r="K27" s="16"/>
      <c r="L27"/>
    </row>
    <row r="28" spans="1:16" s="2" customFormat="1" ht="30" customHeight="1">
      <c r="A28" s="20" t="s">
        <v>97</v>
      </c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6" s="2" customFormat="1" ht="30" customHeight="1">
      <c r="A29" s="20" t="s">
        <v>1</v>
      </c>
      <c r="B29" s="21"/>
      <c r="C29" s="21"/>
      <c r="D29" s="21"/>
      <c r="E29" s="21"/>
      <c r="F29" s="21"/>
      <c r="G29" s="21"/>
      <c r="H29" s="21"/>
      <c r="I29" s="21"/>
      <c r="J29" s="21"/>
      <c r="K29" s="22"/>
      <c r="N29" s="3"/>
      <c r="P29" s="3"/>
    </row>
  </sheetData>
  <sortState ref="B4:L67">
    <sortCondition ref="B4:B67"/>
    <sortCondition ref="C4:C67"/>
  </sortState>
  <mergeCells count="7">
    <mergeCell ref="A26:J26"/>
    <mergeCell ref="A29:K29"/>
    <mergeCell ref="I1:K1"/>
    <mergeCell ref="I2:K2"/>
    <mergeCell ref="A1:H1"/>
    <mergeCell ref="A2:H2"/>
    <mergeCell ref="A28:K28"/>
  </mergeCells>
  <pageMargins left="0.23622047244094491" right="0.15748031496062992" top="0.55118110236220474" bottom="0.47244094488188981" header="0.23622047244094491" footer="0.15748031496062992"/>
  <pageSetup scale="99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2024-04-13T12:31:22Z</cp:lastPrinted>
  <dcterms:created xsi:type="dcterms:W3CDTF">2023-09-15T14:53:57Z</dcterms:created>
  <dcterms:modified xsi:type="dcterms:W3CDTF">2024-04-19T07:31:30Z</dcterms:modified>
</cp:coreProperties>
</file>