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J7"/>
  <c r="L7" s="1"/>
  <c r="J5"/>
  <c r="L5" s="1"/>
  <c r="J6"/>
  <c r="J8"/>
  <c r="J9"/>
  <c r="J4"/>
  <c r="I6" l="1"/>
  <c r="L6" s="1"/>
  <c r="I8"/>
  <c r="L8" s="1"/>
  <c r="I9"/>
  <c r="L9" s="1"/>
  <c r="I4"/>
  <c r="L4" s="1"/>
  <c r="L10" l="1"/>
</calcChain>
</file>

<file path=xl/sharedStrings.xml><?xml version="1.0" encoding="utf-8"?>
<sst xmlns="http://schemas.openxmlformats.org/spreadsheetml/2006/main" count="48" uniqueCount="38">
  <si>
    <t>INVOICE
PRAGATI LOGISTICS,SAMANTA SAHI KHUNTIA LANE,8984191006
GST No:21AGHPB9356M1Z9</t>
  </si>
  <si>
    <t>03/3/2025</t>
  </si>
  <si>
    <t>0524</t>
  </si>
  <si>
    <t>0522</t>
  </si>
  <si>
    <t>0523</t>
  </si>
  <si>
    <t>29/3/2025</t>
  </si>
  <si>
    <t>558</t>
  </si>
  <si>
    <t>0554</t>
  </si>
  <si>
    <t>31/3/2025</t>
  </si>
  <si>
    <t>0566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</si>
  <si>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</si>
  <si>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</si>
  <si>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</si>
  <si>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</si>
  <si>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</si>
  <si>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</si>
  <si>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</si>
  <si>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</si>
  <si>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</si>
  <si>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</si>
  <si>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</si>
  <si>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</si>
  <si>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MA/15785</t>
  </si>
  <si>
    <t>MA/15782</t>
  </si>
  <si>
    <t>MA/15797</t>
  </si>
  <si>
    <t>JA/28928</t>
  </si>
  <si>
    <t>JA/28974</t>
  </si>
  <si>
    <t>MA/16801</t>
  </si>
  <si>
    <t>BAHANAGA</t>
  </si>
  <si>
    <t>G UDAYAGIRI</t>
  </si>
  <si>
    <t>BALASORE</t>
  </si>
  <si>
    <t>KAMAKHYANAGAR</t>
  </si>
  <si>
    <t>CTC</t>
  </si>
  <si>
    <t>Kindly, verify &amp; confirm within 7 days, else GST will be filed by 20th APR, 2025. 
GST to be paid by Consignor under Reverse Charge Mechanism(RCM) as per GST.</t>
  </si>
  <si>
    <t>DESTINATION</t>
  </si>
  <si>
    <t xml:space="preserve">PANASONIC ENERGY INDIA COMPANY LIMITED
Address: PLOT NO-222, RAJENDRA NAGAR,MADHUPATNA-753010                           ODISHA,9861898741
GST No:21AAACL3332K1ZX
</t>
  </si>
  <si>
    <t>(RUPEES NINETEEN THOUSAND SEVEN HUNDRED NINETY NINE ONLY)</t>
  </si>
  <si>
    <t xml:space="preserve">Bill Date:31/03/2025
Bill NO : 39009
Total Amount:19799.00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</si>
</sst>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19050</xdr:rowOff>
    </xdr:from>
    <xdr:to>
      <xdr:col>7</xdr:col>
      <xdr:colOff>409575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9050"/>
          <a:ext cx="42672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workbookViewId="0">
      <selection activeCell="R15" sqref="R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8" style="2" customWidth="1"/>
    <col min="11" max="11" width="7.42578125" style="2" customWidth="1"/>
    <col min="12" max="12" width="11.140625" style="2" customWidth="1"/>
    <col min="13" max="13" width="9.140625" style="1" customWidth="1"/>
    <col min="14" max="16384" width="9.140625" style="1"/>
  </cols>
  <sheetData>
    <row r="1" spans="1:19" ht="90" customHeight="1">
      <c r="A1" s="21"/>
      <c r="B1" s="22"/>
      <c r="C1" s="22"/>
      <c r="D1" s="22"/>
      <c r="E1" s="22"/>
      <c r="F1" s="22"/>
      <c r="G1" s="22"/>
      <c r="H1" s="22"/>
      <c r="I1" s="23"/>
      <c r="J1" s="19" t="s">
        <v>0</v>
      </c>
      <c r="K1" s="20"/>
      <c r="L1" s="20"/>
    </row>
    <row r="2" spans="1:19" ht="84" customHeight="1">
      <c r="A2" s="27" t="s">
        <v>35</v>
      </c>
      <c r="B2" s="28"/>
      <c r="C2" s="28"/>
      <c r="D2" s="28"/>
      <c r="E2" s="28"/>
      <c r="F2" s="28"/>
      <c r="G2" s="28"/>
      <c r="H2" s="28"/>
      <c r="I2" s="29"/>
      <c r="J2" s="19" t="s">
        <v>37</v>
      </c>
      <c r="K2" s="20"/>
      <c r="L2" s="20"/>
    </row>
    <row r="3" spans="1:19" s="3" customFormat="1">
      <c r="A3" s="9" t="s">
        <v>11</v>
      </c>
      <c r="B3" s="9" t="s">
        <v>12</v>
      </c>
      <c r="C3" s="9" t="s">
        <v>13</v>
      </c>
      <c r="D3" s="9" t="s">
        <v>14</v>
      </c>
      <c r="E3" s="9" t="s">
        <v>34</v>
      </c>
      <c r="F3" s="9" t="s">
        <v>15</v>
      </c>
      <c r="G3" s="9" t="s">
        <v>16</v>
      </c>
      <c r="H3" s="9" t="s">
        <v>17</v>
      </c>
      <c r="I3" s="10" t="s">
        <v>18</v>
      </c>
      <c r="J3" s="10" t="s">
        <v>19</v>
      </c>
      <c r="K3" s="10" t="s">
        <v>20</v>
      </c>
      <c r="L3" s="10" t="s">
        <v>21</v>
      </c>
    </row>
    <row r="4" spans="1:19">
      <c r="A4" s="4">
        <v>1</v>
      </c>
      <c r="B4" s="4" t="s">
        <v>1</v>
      </c>
      <c r="C4" s="4" t="s">
        <v>22</v>
      </c>
      <c r="D4" s="11" t="s">
        <v>32</v>
      </c>
      <c r="E4" s="7" t="s">
        <v>28</v>
      </c>
      <c r="F4" s="4" t="s">
        <v>2</v>
      </c>
      <c r="G4" s="4">
        <v>3</v>
      </c>
      <c r="H4" s="4">
        <v>45</v>
      </c>
      <c r="I4" s="5">
        <f>VLOOKUP(E4,[1]PANASONIC!$C$3:$E$74,3,FALSE)</f>
        <v>2.44</v>
      </c>
      <c r="J4" s="5">
        <f>VLOOKUP(E4,[1]PANASONIC!$C$3:$F$74,4,FALSE)*G4</f>
        <v>51</v>
      </c>
      <c r="K4" s="5">
        <v>35</v>
      </c>
      <c r="L4" s="5">
        <f>50*I4+J4+K4</f>
        <v>208</v>
      </c>
    </row>
    <row r="5" spans="1:19">
      <c r="A5" s="4">
        <v>2</v>
      </c>
      <c r="B5" s="4" t="s">
        <v>1</v>
      </c>
      <c r="C5" s="4" t="s">
        <v>23</v>
      </c>
      <c r="D5" s="11" t="s">
        <v>32</v>
      </c>
      <c r="E5" s="7" t="s">
        <v>29</v>
      </c>
      <c r="F5" s="4" t="s">
        <v>3</v>
      </c>
      <c r="G5" s="4">
        <v>73</v>
      </c>
      <c r="H5" s="4">
        <v>1430</v>
      </c>
      <c r="I5" s="12">
        <v>5.2</v>
      </c>
      <c r="J5" s="8">
        <f>G5*25</f>
        <v>1825</v>
      </c>
      <c r="K5" s="8">
        <v>35</v>
      </c>
      <c r="L5" s="8">
        <f t="shared" ref="L5:L9" si="0">H5*I5+J5+K5</f>
        <v>9296</v>
      </c>
    </row>
    <row r="6" spans="1:19">
      <c r="A6" s="4">
        <v>3</v>
      </c>
      <c r="B6" s="4" t="s">
        <v>1</v>
      </c>
      <c r="C6" s="4" t="s">
        <v>24</v>
      </c>
      <c r="D6" s="11" t="s">
        <v>32</v>
      </c>
      <c r="E6" s="7" t="s">
        <v>30</v>
      </c>
      <c r="F6" s="4" t="s">
        <v>4</v>
      </c>
      <c r="G6" s="4">
        <v>4</v>
      </c>
      <c r="H6" s="4">
        <v>65</v>
      </c>
      <c r="I6" s="12">
        <f>VLOOKUP(E6,[1]PANASONIC!$C$3:$E$74,3,FALSE)</f>
        <v>2.06</v>
      </c>
      <c r="J6" s="8">
        <f>VLOOKUP(E6,[1]PANASONIC!$C$3:$F$74,4,FALSE)*G6</f>
        <v>32</v>
      </c>
      <c r="K6" s="8">
        <v>35</v>
      </c>
      <c r="L6" s="8">
        <f t="shared" si="0"/>
        <v>200.9</v>
      </c>
    </row>
    <row r="7" spans="1:19">
      <c r="A7" s="4">
        <v>4</v>
      </c>
      <c r="B7" s="4" t="s">
        <v>5</v>
      </c>
      <c r="C7" s="4" t="s">
        <v>25</v>
      </c>
      <c r="D7" s="11" t="s">
        <v>32</v>
      </c>
      <c r="E7" s="7" t="s">
        <v>29</v>
      </c>
      <c r="F7" s="4" t="s">
        <v>6</v>
      </c>
      <c r="G7" s="4">
        <v>75</v>
      </c>
      <c r="H7" s="4">
        <v>1465</v>
      </c>
      <c r="I7" s="12">
        <v>5.2</v>
      </c>
      <c r="J7" s="8">
        <f>G7*25</f>
        <v>1875</v>
      </c>
      <c r="K7" s="8">
        <v>35</v>
      </c>
      <c r="L7" s="8">
        <f t="shared" si="0"/>
        <v>9528</v>
      </c>
    </row>
    <row r="8" spans="1:19">
      <c r="A8" s="4">
        <v>5</v>
      </c>
      <c r="B8" s="4" t="s">
        <v>5</v>
      </c>
      <c r="C8" s="4" t="s">
        <v>26</v>
      </c>
      <c r="D8" s="11" t="s">
        <v>32</v>
      </c>
      <c r="E8" s="7" t="s">
        <v>31</v>
      </c>
      <c r="F8" s="4" t="s">
        <v>7</v>
      </c>
      <c r="G8" s="4">
        <v>6</v>
      </c>
      <c r="H8" s="4">
        <v>105</v>
      </c>
      <c r="I8" s="8">
        <f>VLOOKUP(E8,[1]PANASONIC!$C$3:$E$74,3,FALSE)</f>
        <v>2.06</v>
      </c>
      <c r="J8" s="8">
        <f>VLOOKUP(E8,[1]PANASONIC!$C$3:$F$74,4,FALSE)*G8</f>
        <v>48</v>
      </c>
      <c r="K8" s="8">
        <v>35</v>
      </c>
      <c r="L8" s="8">
        <f t="shared" si="0"/>
        <v>299.3</v>
      </c>
    </row>
    <row r="9" spans="1:19">
      <c r="A9" s="4">
        <v>6</v>
      </c>
      <c r="B9" s="4" t="s">
        <v>8</v>
      </c>
      <c r="C9" s="4" t="s">
        <v>27</v>
      </c>
      <c r="D9" s="11" t="s">
        <v>32</v>
      </c>
      <c r="E9" s="7" t="s">
        <v>30</v>
      </c>
      <c r="F9" s="4" t="s">
        <v>9</v>
      </c>
      <c r="G9" s="4">
        <v>5</v>
      </c>
      <c r="H9" s="4">
        <v>93</v>
      </c>
      <c r="I9" s="8">
        <f>VLOOKUP(E9,[1]PANASONIC!$C$3:$E$74,3,FALSE)</f>
        <v>2.06</v>
      </c>
      <c r="J9" s="8">
        <f>VLOOKUP(E9,[1]PANASONIC!$C$3:$F$74,4,FALSE)*G9</f>
        <v>40</v>
      </c>
      <c r="K9" s="8">
        <v>35</v>
      </c>
      <c r="L9" s="8">
        <f t="shared" si="0"/>
        <v>266.58000000000004</v>
      </c>
    </row>
    <row r="10" spans="1:19" s="3" customFormat="1">
      <c r="A10" s="13" t="s">
        <v>36</v>
      </c>
      <c r="B10" s="14"/>
      <c r="C10" s="14"/>
      <c r="D10" s="14"/>
      <c r="E10" s="14"/>
      <c r="F10" s="14"/>
      <c r="G10" s="14"/>
      <c r="H10" s="14"/>
      <c r="I10" s="15"/>
      <c r="J10" s="15"/>
      <c r="K10" s="16"/>
      <c r="L10" s="6">
        <f>ROUND(SUM(L4:L9),0)</f>
        <v>19799</v>
      </c>
    </row>
    <row r="11" spans="1:19" s="3" customFormat="1" ht="30" customHeight="1">
      <c r="A11" s="17" t="s">
        <v>33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8"/>
      <c r="S11" s="1"/>
    </row>
    <row r="12" spans="1:19" s="3" customFormat="1" ht="30" customHeight="1" thickBot="1">
      <c r="A12" s="17" t="s">
        <v>10</v>
      </c>
      <c r="B12" s="17"/>
      <c r="C12" s="17"/>
      <c r="D12" s="17"/>
      <c r="E12" s="17"/>
      <c r="F12" s="17"/>
      <c r="G12" s="24"/>
      <c r="H12" s="24"/>
      <c r="I12" s="18"/>
      <c r="J12" s="18"/>
      <c r="K12" s="18"/>
      <c r="L12" s="18"/>
    </row>
    <row r="13" spans="1:19" ht="15.75" thickBot="1">
      <c r="G13" s="25">
        <f>SUM(G4:G9)</f>
        <v>166</v>
      </c>
      <c r="H13" s="26">
        <f>SUM(H4:H9)</f>
        <v>3203</v>
      </c>
    </row>
  </sheetData>
  <sortState ref="B4:L9">
    <sortCondition ref="B4:B9"/>
  </sortState>
  <mergeCells count="7">
    <mergeCell ref="A10:K10"/>
    <mergeCell ref="A11:L11"/>
    <mergeCell ref="A12:L12"/>
    <mergeCell ref="J1:L1"/>
    <mergeCell ref="J2:L2"/>
    <mergeCell ref="A1:I1"/>
    <mergeCell ref="A2:I2"/>
  </mergeCells>
  <conditionalFormatting sqref="C1:C1048576">
    <cfRule type="duplicateValues" dxfId="0" priority="1"/>
  </conditionalFormatting>
  <pageMargins left="0.2" right="0.19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2025-04-16T10:41:23Z</cp:lastPrinted>
  <dcterms:created xsi:type="dcterms:W3CDTF">2025-04-05T06:51:56Z</dcterms:created>
  <dcterms:modified xsi:type="dcterms:W3CDTF">2025-04-16T10:41:42Z</dcterms:modified>
</cp:coreProperties>
</file>