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7" i="1"/>
  <c r="N7"/>
  <c r="N5"/>
  <c r="N6"/>
  <c r="N8"/>
  <c r="N9"/>
  <c r="N10"/>
  <c r="N11"/>
  <c r="N12"/>
  <c r="N13"/>
  <c r="N14"/>
  <c r="N15"/>
  <c r="N16"/>
  <c r="N4"/>
  <c r="L5"/>
  <c r="L6"/>
  <c r="L7"/>
  <c r="L8"/>
  <c r="L9"/>
  <c r="L10"/>
  <c r="L11"/>
  <c r="L12"/>
  <c r="L13"/>
  <c r="L14"/>
  <c r="L15"/>
  <c r="L16"/>
  <c r="L4"/>
  <c r="K5"/>
  <c r="K6"/>
  <c r="K7"/>
  <c r="K8"/>
  <c r="K9"/>
  <c r="K10"/>
  <c r="K11"/>
  <c r="K12"/>
  <c r="K13"/>
  <c r="K14"/>
  <c r="K15"/>
  <c r="K16"/>
  <c r="K4"/>
  <c r="J16" l="1"/>
  <c r="J15"/>
  <c r="J13"/>
  <c r="J12"/>
  <c r="J11"/>
  <c r="J10"/>
  <c r="J8"/>
  <c r="J6"/>
  <c r="J5"/>
  <c r="J4"/>
</calcChain>
</file>

<file path=xl/sharedStrings.xml><?xml version="1.0" encoding="utf-8"?>
<sst xmlns="http://schemas.openxmlformats.org/spreadsheetml/2006/main" count="99" uniqueCount="67">
  <si>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</si>
  <si>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</si>
  <si>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</si>
  <si>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</si>
  <si>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</si>
  <si>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</si>
  <si>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</si>
  <si>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</si>
  <si>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05/8/2024</t>
  </si>
  <si>
    <t>1185</t>
  </si>
  <si>
    <t>PAN MASALA</t>
  </si>
  <si>
    <t>07/8/2024</t>
  </si>
  <si>
    <t>1215</t>
  </si>
  <si>
    <t>1217</t>
  </si>
  <si>
    <t>12/8/2024</t>
  </si>
  <si>
    <t>10</t>
  </si>
  <si>
    <t>SOAP</t>
  </si>
  <si>
    <t>13/8/2024</t>
  </si>
  <si>
    <t>1261</t>
  </si>
  <si>
    <t>19/8/2024</t>
  </si>
  <si>
    <t>1308</t>
  </si>
  <si>
    <t>22/8/2024</t>
  </si>
  <si>
    <t>1327</t>
  </si>
  <si>
    <t>1326</t>
  </si>
  <si>
    <t>24/8/2024</t>
  </si>
  <si>
    <t>1377/78</t>
  </si>
  <si>
    <t>27/8/2024</t>
  </si>
  <si>
    <t>1398</t>
  </si>
  <si>
    <t>28/8/2024</t>
  </si>
  <si>
    <t>1422</t>
  </si>
  <si>
    <t>30/8/2024</t>
  </si>
  <si>
    <t>432/433</t>
  </si>
  <si>
    <t>31/8/2024</t>
  </si>
  <si>
    <t>1438</t>
  </si>
  <si>
    <t>GST to be paid by Consignor under Reverse Charge Mechanism (RCM) as per GST</t>
  </si>
  <si>
    <t>Declaration � Kindly verify and confirm before 09/20/2024 00:00:00</t>
  </si>
  <si>
    <t>Thanking you for your business.
PRAGATI LOGISTICS</t>
  </si>
  <si>
    <t>PL/JA/10313</t>
  </si>
  <si>
    <t>PL/JA/10562</t>
  </si>
  <si>
    <t>PL/JA/10563</t>
  </si>
  <si>
    <t>PL/JA/10804</t>
  </si>
  <si>
    <t>PL/JA/10968</t>
  </si>
  <si>
    <t>PL/JA/11294</t>
  </si>
  <si>
    <t>PL/JA/11517</t>
  </si>
  <si>
    <t>PL/JA/11518</t>
  </si>
  <si>
    <t>PL/JA/11822</t>
  </si>
  <si>
    <t>PL/JA/12044</t>
  </si>
  <si>
    <t>PL/JA/12201</t>
  </si>
  <si>
    <t>PL/JA/12377</t>
  </si>
  <si>
    <t>PL/JA/12678</t>
  </si>
  <si>
    <t>RAIRANGPUR</t>
  </si>
  <si>
    <t>JODA</t>
  </si>
  <si>
    <t>KEONJHAR</t>
  </si>
  <si>
    <t>UMERKOT</t>
  </si>
  <si>
    <t>NAYAGARH</t>
  </si>
  <si>
    <t>BARIPADA</t>
  </si>
  <si>
    <t>CTC</t>
  </si>
  <si>
    <t>SL</t>
  </si>
  <si>
    <t>LR NO</t>
  </si>
  <si>
    <t>INV NO</t>
  </si>
  <si>
    <t>FROM</t>
  </si>
  <si>
    <t>TO</t>
  </si>
  <si>
    <t>WEIGHT</t>
  </si>
  <si>
    <t>HAM</t>
  </si>
  <si>
    <t xml:space="preserve">TO, 
MOUMITA TRADINGS
Address:JAGATPUR KENDRAPPARA ROAD,9437128776
GST No:21AHDPB3099G1ZS
</t>
  </si>
  <si>
    <t>(RUPEES NINE THOUSAND TWO HUNDRED EIGHTY TWO ONLY)</t>
  </si>
  <si>
    <t>Bill Date:31/08/2024
Bill NO : 18371
TotalAmount:9282.00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</si>
</sst>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8</xdr:col>
      <xdr:colOff>342900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4800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JODA</v>
          </cell>
          <cell r="G4" t="str">
            <v>PAN MASALA</v>
          </cell>
          <cell r="H4">
            <v>2</v>
          </cell>
          <cell r="J4">
            <v>201.25</v>
          </cell>
        </row>
        <row r="5">
          <cell r="F5" t="str">
            <v>KEONJHAR</v>
          </cell>
          <cell r="G5" t="str">
            <v>PAN MASALA</v>
          </cell>
          <cell r="H5">
            <v>2</v>
          </cell>
          <cell r="J5">
            <v>180</v>
          </cell>
        </row>
        <row r="6">
          <cell r="F6" t="str">
            <v>JODA</v>
          </cell>
          <cell r="G6" t="str">
            <v>PAN MASALA</v>
          </cell>
          <cell r="H6">
            <v>2</v>
          </cell>
          <cell r="J6">
            <v>201.25</v>
          </cell>
        </row>
        <row r="7">
          <cell r="F7" t="str">
            <v>UMERKOT</v>
          </cell>
          <cell r="G7" t="str">
            <v>SOAP</v>
          </cell>
          <cell r="H7">
            <v>50</v>
          </cell>
          <cell r="I7">
            <v>375</v>
          </cell>
          <cell r="J7">
            <v>3.12</v>
          </cell>
        </row>
        <row r="8">
          <cell r="F8" t="str">
            <v>KEONJHAR</v>
          </cell>
          <cell r="G8" t="str">
            <v>PAN MASALA</v>
          </cell>
          <cell r="H8">
            <v>2</v>
          </cell>
          <cell r="J8">
            <v>180</v>
          </cell>
        </row>
        <row r="9">
          <cell r="F9" t="str">
            <v>RAIRANGPUR</v>
          </cell>
          <cell r="G9" t="str">
            <v>PAN MASALA</v>
          </cell>
          <cell r="H9">
            <v>2</v>
          </cell>
          <cell r="J9">
            <v>201.25</v>
          </cell>
        </row>
        <row r="10">
          <cell r="F10" t="str">
            <v>BARIPADA</v>
          </cell>
          <cell r="G10" t="str">
            <v>SOAP</v>
          </cell>
          <cell r="H10">
            <v>20</v>
          </cell>
          <cell r="I10">
            <v>187</v>
          </cell>
          <cell r="J10">
            <v>2.04</v>
          </cell>
        </row>
        <row r="11">
          <cell r="F11" t="str">
            <v>BALASORE</v>
          </cell>
          <cell r="G11" t="str">
            <v>SOAP</v>
          </cell>
          <cell r="H11">
            <v>10</v>
          </cell>
          <cell r="I11">
            <v>96</v>
          </cell>
          <cell r="J11">
            <v>2.1</v>
          </cell>
        </row>
        <row r="12">
          <cell r="F12" t="str">
            <v>DHENKANAL</v>
          </cell>
          <cell r="G12" t="str">
            <v>PAN MASALA</v>
          </cell>
          <cell r="H12">
            <v>6</v>
          </cell>
          <cell r="J12">
            <v>172.5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85546875" style="1" bestFit="1" customWidth="1"/>
    <col min="5" max="5" width="5.7109375" style="1" bestFit="1" customWidth="1"/>
    <col min="6" max="7" width="12.7109375" style="1" bestFit="1" customWidth="1"/>
    <col min="8" max="8" width="4.85546875" style="1" bestFit="1" customWidth="1"/>
    <col min="9" max="9" width="7.140625" style="1" bestFit="1" customWidth="1"/>
    <col min="10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6"/>
      <c r="B1" s="17"/>
      <c r="C1" s="17"/>
      <c r="D1" s="17"/>
      <c r="E1" s="17"/>
      <c r="F1" s="17"/>
      <c r="G1" s="17"/>
      <c r="H1" s="17"/>
      <c r="I1" s="18"/>
      <c r="J1" s="11" t="s">
        <v>0</v>
      </c>
      <c r="K1" s="11"/>
      <c r="L1" s="11"/>
      <c r="M1" s="11"/>
      <c r="N1" s="11"/>
    </row>
    <row r="2" spans="1:14" ht="78" customHeight="1">
      <c r="A2" s="16" t="s">
        <v>64</v>
      </c>
      <c r="B2" s="17"/>
      <c r="C2" s="17"/>
      <c r="D2" s="17"/>
      <c r="E2" s="17"/>
      <c r="F2" s="17"/>
      <c r="G2" s="17"/>
      <c r="H2" s="17"/>
      <c r="I2" s="18"/>
      <c r="J2" s="11" t="s">
        <v>66</v>
      </c>
      <c r="K2" s="11"/>
      <c r="L2" s="11"/>
      <c r="M2" s="11"/>
      <c r="N2" s="11"/>
    </row>
    <row r="3" spans="1:14">
      <c r="A3" s="7" t="s">
        <v>57</v>
      </c>
      <c r="B3" s="7" t="s">
        <v>1</v>
      </c>
      <c r="C3" s="7" t="s">
        <v>58</v>
      </c>
      <c r="D3" s="7" t="s">
        <v>59</v>
      </c>
      <c r="E3" s="8" t="s">
        <v>60</v>
      </c>
      <c r="F3" s="7" t="s">
        <v>61</v>
      </c>
      <c r="G3" s="7" t="s">
        <v>2</v>
      </c>
      <c r="H3" s="8" t="s">
        <v>3</v>
      </c>
      <c r="I3" s="8" t="s">
        <v>62</v>
      </c>
      <c r="J3" s="7" t="s">
        <v>4</v>
      </c>
      <c r="K3" s="7" t="s">
        <v>63</v>
      </c>
      <c r="L3" s="7" t="s">
        <v>5</v>
      </c>
      <c r="M3" s="7" t="s">
        <v>6</v>
      </c>
      <c r="N3" s="9" t="s">
        <v>7</v>
      </c>
    </row>
    <row r="4" spans="1:14">
      <c r="A4" s="2">
        <v>1</v>
      </c>
      <c r="B4" s="19" t="s">
        <v>8</v>
      </c>
      <c r="C4" s="19" t="s">
        <v>37</v>
      </c>
      <c r="D4" s="19" t="s">
        <v>9</v>
      </c>
      <c r="E4" s="21" t="s">
        <v>56</v>
      </c>
      <c r="F4" s="2" t="s">
        <v>50</v>
      </c>
      <c r="G4" s="2" t="s">
        <v>10</v>
      </c>
      <c r="H4" s="2">
        <v>2</v>
      </c>
      <c r="I4" s="3"/>
      <c r="J4" s="3">
        <f>VLOOKUP(F4,[1]Invoice!$F$4:$J$12,5,FALSE)</f>
        <v>201.25</v>
      </c>
      <c r="K4" s="3">
        <f>H4*2</f>
        <v>4</v>
      </c>
      <c r="L4" s="3">
        <f>H4*12</f>
        <v>24</v>
      </c>
      <c r="M4" s="3">
        <v>50</v>
      </c>
      <c r="N4" s="20">
        <f>H4*J4+K4+L4+M4</f>
        <v>480.5</v>
      </c>
    </row>
    <row r="5" spans="1:14">
      <c r="A5" s="2">
        <v>2</v>
      </c>
      <c r="B5" s="19" t="s">
        <v>11</v>
      </c>
      <c r="C5" s="19" t="s">
        <v>38</v>
      </c>
      <c r="D5" s="19" t="s">
        <v>12</v>
      </c>
      <c r="E5" s="6" t="s">
        <v>56</v>
      </c>
      <c r="F5" s="2" t="s">
        <v>51</v>
      </c>
      <c r="G5" s="2" t="s">
        <v>10</v>
      </c>
      <c r="H5" s="2">
        <v>2</v>
      </c>
      <c r="I5" s="3"/>
      <c r="J5" s="3">
        <f>VLOOKUP(F5,[1]Invoice!$F$4:$J$12,5,FALSE)</f>
        <v>201.25</v>
      </c>
      <c r="K5" s="3">
        <f t="shared" ref="K5:K16" si="0">H5*2</f>
        <v>4</v>
      </c>
      <c r="L5" s="3">
        <f t="shared" ref="L5:L16" si="1">H5*12</f>
        <v>24</v>
      </c>
      <c r="M5" s="3">
        <v>50</v>
      </c>
      <c r="N5" s="3">
        <f t="shared" ref="N5:N16" si="2">H5*J5+K5+L5+M5</f>
        <v>480.5</v>
      </c>
    </row>
    <row r="6" spans="1:14">
      <c r="A6" s="2">
        <v>3</v>
      </c>
      <c r="B6" s="19" t="s">
        <v>11</v>
      </c>
      <c r="C6" s="19" t="s">
        <v>39</v>
      </c>
      <c r="D6" s="19" t="s">
        <v>13</v>
      </c>
      <c r="E6" s="6" t="s">
        <v>56</v>
      </c>
      <c r="F6" s="2" t="s">
        <v>52</v>
      </c>
      <c r="G6" s="2" t="s">
        <v>10</v>
      </c>
      <c r="H6" s="2">
        <v>2</v>
      </c>
      <c r="I6" s="3"/>
      <c r="J6" s="3">
        <f>VLOOKUP(F6,[1]Invoice!$F$4:$J$12,5,FALSE)</f>
        <v>180</v>
      </c>
      <c r="K6" s="3">
        <f t="shared" si="0"/>
        <v>4</v>
      </c>
      <c r="L6" s="3">
        <f t="shared" si="1"/>
        <v>24</v>
      </c>
      <c r="M6" s="3">
        <v>50</v>
      </c>
      <c r="N6" s="3">
        <f t="shared" si="2"/>
        <v>438</v>
      </c>
    </row>
    <row r="7" spans="1:14">
      <c r="A7" s="2">
        <v>4</v>
      </c>
      <c r="B7" s="19" t="s">
        <v>14</v>
      </c>
      <c r="C7" s="19" t="s">
        <v>40</v>
      </c>
      <c r="D7" s="19" t="s">
        <v>15</v>
      </c>
      <c r="E7" s="6" t="s">
        <v>56</v>
      </c>
      <c r="F7" s="2" t="s">
        <v>53</v>
      </c>
      <c r="G7" s="2" t="s">
        <v>16</v>
      </c>
      <c r="H7" s="2">
        <v>50</v>
      </c>
      <c r="I7" s="3">
        <v>375</v>
      </c>
      <c r="J7" s="3">
        <v>3.12</v>
      </c>
      <c r="K7" s="3">
        <f t="shared" si="0"/>
        <v>100</v>
      </c>
      <c r="L7" s="3">
        <f t="shared" si="1"/>
        <v>600</v>
      </c>
      <c r="M7" s="3">
        <v>50</v>
      </c>
      <c r="N7" s="3">
        <f>I7*J7+K7+L7+M7</f>
        <v>1920</v>
      </c>
    </row>
    <row r="8" spans="1:14">
      <c r="A8" s="2">
        <v>5</v>
      </c>
      <c r="B8" s="19" t="s">
        <v>17</v>
      </c>
      <c r="C8" s="19" t="s">
        <v>41</v>
      </c>
      <c r="D8" s="19" t="s">
        <v>18</v>
      </c>
      <c r="E8" s="6" t="s">
        <v>56</v>
      </c>
      <c r="F8" s="2" t="s">
        <v>50</v>
      </c>
      <c r="G8" s="2" t="s">
        <v>10</v>
      </c>
      <c r="H8" s="2">
        <v>2</v>
      </c>
      <c r="I8" s="3"/>
      <c r="J8" s="3">
        <f>VLOOKUP(F8,[1]Invoice!$F$4:$J$12,5,FALSE)</f>
        <v>201.25</v>
      </c>
      <c r="K8" s="3">
        <f t="shared" si="0"/>
        <v>4</v>
      </c>
      <c r="L8" s="3">
        <f t="shared" si="1"/>
        <v>24</v>
      </c>
      <c r="M8" s="3">
        <v>50</v>
      </c>
      <c r="N8" s="3">
        <f t="shared" si="2"/>
        <v>480.5</v>
      </c>
    </row>
    <row r="9" spans="1:14">
      <c r="A9" s="2">
        <v>6</v>
      </c>
      <c r="B9" s="19" t="s">
        <v>19</v>
      </c>
      <c r="C9" s="19" t="s">
        <v>42</v>
      </c>
      <c r="D9" s="19" t="s">
        <v>20</v>
      </c>
      <c r="E9" s="6" t="s">
        <v>56</v>
      </c>
      <c r="F9" s="2" t="s">
        <v>54</v>
      </c>
      <c r="G9" s="2" t="s">
        <v>10</v>
      </c>
      <c r="H9" s="2">
        <v>6</v>
      </c>
      <c r="I9" s="3"/>
      <c r="J9" s="3">
        <v>172.5</v>
      </c>
      <c r="K9" s="3">
        <f t="shared" si="0"/>
        <v>12</v>
      </c>
      <c r="L9" s="3">
        <f t="shared" si="1"/>
        <v>72</v>
      </c>
      <c r="M9" s="3">
        <v>50</v>
      </c>
      <c r="N9" s="3">
        <f t="shared" si="2"/>
        <v>1169</v>
      </c>
    </row>
    <row r="10" spans="1:14">
      <c r="A10" s="2">
        <v>7</v>
      </c>
      <c r="B10" s="19" t="s">
        <v>21</v>
      </c>
      <c r="C10" s="19" t="s">
        <v>43</v>
      </c>
      <c r="D10" s="19" t="s">
        <v>22</v>
      </c>
      <c r="E10" s="6" t="s">
        <v>56</v>
      </c>
      <c r="F10" s="2" t="s">
        <v>51</v>
      </c>
      <c r="G10" s="2" t="s">
        <v>10</v>
      </c>
      <c r="H10" s="2">
        <v>2</v>
      </c>
      <c r="I10" s="3"/>
      <c r="J10" s="3">
        <f>VLOOKUP(F10,[1]Invoice!$F$4:$J$12,5,FALSE)</f>
        <v>201.25</v>
      </c>
      <c r="K10" s="3">
        <f t="shared" si="0"/>
        <v>4</v>
      </c>
      <c r="L10" s="3">
        <f t="shared" si="1"/>
        <v>24</v>
      </c>
      <c r="M10" s="3">
        <v>50</v>
      </c>
      <c r="N10" s="3">
        <f t="shared" si="2"/>
        <v>480.5</v>
      </c>
    </row>
    <row r="11" spans="1:14">
      <c r="A11" s="2">
        <v>8</v>
      </c>
      <c r="B11" s="19" t="s">
        <v>21</v>
      </c>
      <c r="C11" s="19" t="s">
        <v>44</v>
      </c>
      <c r="D11" s="19" t="s">
        <v>23</v>
      </c>
      <c r="E11" s="6" t="s">
        <v>56</v>
      </c>
      <c r="F11" s="2" t="s">
        <v>52</v>
      </c>
      <c r="G11" s="2" t="s">
        <v>10</v>
      </c>
      <c r="H11" s="2">
        <v>2</v>
      </c>
      <c r="I11" s="3"/>
      <c r="J11" s="3">
        <f>VLOOKUP(F11,[1]Invoice!$F$4:$J$12,5,FALSE)</f>
        <v>180</v>
      </c>
      <c r="K11" s="3">
        <f t="shared" si="0"/>
        <v>4</v>
      </c>
      <c r="L11" s="3">
        <f t="shared" si="1"/>
        <v>24</v>
      </c>
      <c r="M11" s="3">
        <v>50</v>
      </c>
      <c r="N11" s="3">
        <f t="shared" si="2"/>
        <v>438</v>
      </c>
    </row>
    <row r="12" spans="1:14">
      <c r="A12" s="2">
        <v>9</v>
      </c>
      <c r="B12" s="19" t="s">
        <v>24</v>
      </c>
      <c r="C12" s="19" t="s">
        <v>45</v>
      </c>
      <c r="D12" s="19" t="s">
        <v>25</v>
      </c>
      <c r="E12" s="6" t="s">
        <v>56</v>
      </c>
      <c r="F12" s="2" t="s">
        <v>52</v>
      </c>
      <c r="G12" s="2" t="s">
        <v>10</v>
      </c>
      <c r="H12" s="2">
        <v>2</v>
      </c>
      <c r="I12" s="3"/>
      <c r="J12" s="3">
        <f>VLOOKUP(F12,[1]Invoice!$F$4:$J$12,5,FALSE)</f>
        <v>180</v>
      </c>
      <c r="K12" s="3">
        <f t="shared" si="0"/>
        <v>4</v>
      </c>
      <c r="L12" s="3">
        <f t="shared" si="1"/>
        <v>24</v>
      </c>
      <c r="M12" s="3">
        <v>50</v>
      </c>
      <c r="N12" s="3">
        <f t="shared" si="2"/>
        <v>438</v>
      </c>
    </row>
    <row r="13" spans="1:14">
      <c r="A13" s="2">
        <v>10</v>
      </c>
      <c r="B13" s="19" t="s">
        <v>26</v>
      </c>
      <c r="C13" s="19" t="s">
        <v>46</v>
      </c>
      <c r="D13" s="19" t="s">
        <v>27</v>
      </c>
      <c r="E13" s="6" t="s">
        <v>56</v>
      </c>
      <c r="F13" s="2" t="s">
        <v>50</v>
      </c>
      <c r="G13" s="2" t="s">
        <v>10</v>
      </c>
      <c r="H13" s="2">
        <v>2</v>
      </c>
      <c r="I13" s="3"/>
      <c r="J13" s="3">
        <f>VLOOKUP(F13,[1]Invoice!$F$4:$J$12,5,FALSE)</f>
        <v>201.25</v>
      </c>
      <c r="K13" s="3">
        <f t="shared" si="0"/>
        <v>4</v>
      </c>
      <c r="L13" s="3">
        <f t="shared" si="1"/>
        <v>24</v>
      </c>
      <c r="M13" s="3">
        <v>50</v>
      </c>
      <c r="N13" s="3">
        <f t="shared" si="2"/>
        <v>480.5</v>
      </c>
    </row>
    <row r="14" spans="1:14">
      <c r="A14" s="2">
        <v>11</v>
      </c>
      <c r="B14" s="19" t="s">
        <v>28</v>
      </c>
      <c r="C14" s="19" t="s">
        <v>47</v>
      </c>
      <c r="D14" s="19" t="s">
        <v>29</v>
      </c>
      <c r="E14" s="6" t="s">
        <v>56</v>
      </c>
      <c r="F14" s="2" t="s">
        <v>55</v>
      </c>
      <c r="G14" s="2" t="s">
        <v>10</v>
      </c>
      <c r="H14" s="2">
        <v>3</v>
      </c>
      <c r="I14" s="3"/>
      <c r="J14" s="3">
        <v>230</v>
      </c>
      <c r="K14" s="3">
        <f t="shared" si="0"/>
        <v>6</v>
      </c>
      <c r="L14" s="3">
        <f t="shared" si="1"/>
        <v>36</v>
      </c>
      <c r="M14" s="3">
        <v>50</v>
      </c>
      <c r="N14" s="3">
        <f t="shared" si="2"/>
        <v>782</v>
      </c>
    </row>
    <row r="15" spans="1:14">
      <c r="A15" s="2">
        <v>12</v>
      </c>
      <c r="B15" s="19" t="s">
        <v>30</v>
      </c>
      <c r="C15" s="19" t="s">
        <v>48</v>
      </c>
      <c r="D15" s="19" t="s">
        <v>31</v>
      </c>
      <c r="E15" s="6" t="s">
        <v>56</v>
      </c>
      <c r="F15" s="2" t="s">
        <v>52</v>
      </c>
      <c r="G15" s="2" t="s">
        <v>10</v>
      </c>
      <c r="H15" s="2">
        <v>6</v>
      </c>
      <c r="I15" s="3"/>
      <c r="J15" s="3">
        <f>VLOOKUP(F15,[1]Invoice!$F$4:$J$12,5,FALSE)</f>
        <v>180</v>
      </c>
      <c r="K15" s="3">
        <f t="shared" si="0"/>
        <v>12</v>
      </c>
      <c r="L15" s="3">
        <f t="shared" si="1"/>
        <v>72</v>
      </c>
      <c r="M15" s="3">
        <v>50</v>
      </c>
      <c r="N15" s="3">
        <f t="shared" si="2"/>
        <v>1214</v>
      </c>
    </row>
    <row r="16" spans="1:14">
      <c r="A16" s="19">
        <v>13</v>
      </c>
      <c r="B16" s="19" t="s">
        <v>32</v>
      </c>
      <c r="C16" s="19" t="s">
        <v>49</v>
      </c>
      <c r="D16" s="19" t="s">
        <v>33</v>
      </c>
      <c r="E16" s="6" t="s">
        <v>56</v>
      </c>
      <c r="F16" s="2" t="s">
        <v>50</v>
      </c>
      <c r="G16" s="2" t="s">
        <v>10</v>
      </c>
      <c r="H16" s="2">
        <v>2</v>
      </c>
      <c r="I16" s="3"/>
      <c r="J16" s="3">
        <f>VLOOKUP(F16,[1]Invoice!$F$4:$J$12,5,FALSE)</f>
        <v>201.25</v>
      </c>
      <c r="K16" s="3">
        <f t="shared" si="0"/>
        <v>4</v>
      </c>
      <c r="L16" s="3">
        <f t="shared" si="1"/>
        <v>24</v>
      </c>
      <c r="M16" s="3">
        <v>50</v>
      </c>
      <c r="N16" s="3">
        <f t="shared" si="2"/>
        <v>480.5</v>
      </c>
    </row>
    <row r="17" spans="1:14">
      <c r="A17" s="13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0">
        <f>SUM(N4:N16)</f>
        <v>9282</v>
      </c>
    </row>
    <row r="18" spans="1:14" s="5" customFormat="1">
      <c r="A18" s="11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4"/>
    </row>
    <row r="19" spans="1:14" s="5" customFormat="1">
      <c r="A19" s="11" t="s">
        <v>35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"/>
    </row>
    <row r="20" spans="1:14" s="5" customFormat="1" ht="30" customHeight="1">
      <c r="A20" s="12" t="s">
        <v>36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"/>
    </row>
    <row r="21" spans="1:14" s="5" customFormat="1"/>
    <row r="22" spans="1:14" s="5" customFormat="1"/>
  </sheetData>
  <mergeCells count="50">
    <mergeCell ref="J1:N1"/>
    <mergeCell ref="J2:N2"/>
    <mergeCell ref="N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A19:M19"/>
    <mergeCell ref="A20:M20"/>
    <mergeCell ref="A17:M17"/>
    <mergeCell ref="A1:I1"/>
    <mergeCell ref="A2:I2"/>
    <mergeCell ref="A18:M18"/>
    <mergeCell ref="A16"/>
    <mergeCell ref="B16"/>
    <mergeCell ref="C16"/>
    <mergeCell ref="D16"/>
    <mergeCell ref="B15"/>
    <mergeCell ref="C15"/>
    <mergeCell ref="D15"/>
    <mergeCell ref="B14"/>
    <mergeCell ref="C14"/>
    <mergeCell ref="D14"/>
  </mergeCells>
  <conditionalFormatting sqref="C4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2024-09-09T06:29:46Z</dcterms:created>
  <dcterms:modified xsi:type="dcterms:W3CDTF">2024-09-09T11:09:25Z</dcterms:modified>
</cp:coreProperties>
</file>