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20730" windowHeight="8640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Consignment!$J$2:$J$82</definedName>
    <definedName name="_xlnm.Print_Titles" localSheetId="0">Consignment!$3:$5</definedName>
  </definedNames>
  <calcPr calcId="144525"/>
</workbook>
</file>

<file path=xl/calcChain.xml><?xml version="1.0" encoding="utf-8"?>
<calcChain xmlns="http://schemas.openxmlformats.org/spreadsheetml/2006/main">
  <c r="G80" i="1" l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J67" i="1" l="1"/>
  <c r="H7" i="1"/>
  <c r="J7" i="1" s="1"/>
  <c r="H8" i="1"/>
  <c r="J8" i="1" s="1"/>
  <c r="H9" i="1"/>
  <c r="K9" i="1" s="1"/>
  <c r="H10" i="1"/>
  <c r="J10" i="1" s="1"/>
  <c r="H11" i="1"/>
  <c r="J11" i="1" s="1"/>
  <c r="H12" i="1"/>
  <c r="K12" i="1" s="1"/>
  <c r="H13" i="1"/>
  <c r="J13" i="1" s="1"/>
  <c r="H14" i="1"/>
  <c r="K14" i="1" s="1"/>
  <c r="H15" i="1"/>
  <c r="K15" i="1" s="1"/>
  <c r="H16" i="1"/>
  <c r="J16" i="1" s="1"/>
  <c r="H17" i="1"/>
  <c r="K17" i="1" s="1"/>
  <c r="H18" i="1"/>
  <c r="K18" i="1" s="1"/>
  <c r="H19" i="1"/>
  <c r="K19" i="1" s="1"/>
  <c r="H20" i="1"/>
  <c r="K20" i="1" s="1"/>
  <c r="H21" i="1"/>
  <c r="J21" i="1" s="1"/>
  <c r="H22" i="1"/>
  <c r="J22" i="1" s="1"/>
  <c r="H23" i="1"/>
  <c r="J23" i="1" s="1"/>
  <c r="H24" i="1"/>
  <c r="K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35" i="1"/>
  <c r="J35" i="1" s="1"/>
  <c r="H36" i="1"/>
  <c r="J36" i="1" s="1"/>
  <c r="H37" i="1"/>
  <c r="J37" i="1" s="1"/>
  <c r="H38" i="1"/>
  <c r="J38" i="1" s="1"/>
  <c r="H39" i="1"/>
  <c r="J39" i="1" s="1"/>
  <c r="H40" i="1"/>
  <c r="J40" i="1" s="1"/>
  <c r="H41" i="1"/>
  <c r="J41" i="1" s="1"/>
  <c r="H42" i="1"/>
  <c r="J42" i="1" s="1"/>
  <c r="H43" i="1"/>
  <c r="J43" i="1" s="1"/>
  <c r="H44" i="1"/>
  <c r="J44" i="1" s="1"/>
  <c r="H45" i="1"/>
  <c r="J45" i="1" s="1"/>
  <c r="H46" i="1"/>
  <c r="J46" i="1" s="1"/>
  <c r="H47" i="1"/>
  <c r="J47" i="1" s="1"/>
  <c r="H48" i="1"/>
  <c r="J48" i="1" s="1"/>
  <c r="H49" i="1"/>
  <c r="J49" i="1" s="1"/>
  <c r="H50" i="1"/>
  <c r="J50" i="1" s="1"/>
  <c r="H51" i="1"/>
  <c r="K51" i="1" s="1"/>
  <c r="H52" i="1"/>
  <c r="J52" i="1" s="1"/>
  <c r="H53" i="1"/>
  <c r="J53" i="1" s="1"/>
  <c r="H54" i="1"/>
  <c r="J54" i="1" s="1"/>
  <c r="H55" i="1"/>
  <c r="K55" i="1" s="1"/>
  <c r="H56" i="1"/>
  <c r="K56" i="1" s="1"/>
  <c r="H57" i="1"/>
  <c r="J57" i="1" s="1"/>
  <c r="H58" i="1"/>
  <c r="K58" i="1" s="1"/>
  <c r="H59" i="1"/>
  <c r="J59" i="1" s="1"/>
  <c r="H60" i="1"/>
  <c r="J60" i="1" s="1"/>
  <c r="H61" i="1"/>
  <c r="J61" i="1" s="1"/>
  <c r="H62" i="1"/>
  <c r="J62" i="1" s="1"/>
  <c r="H63" i="1"/>
  <c r="J63" i="1" s="1"/>
  <c r="H64" i="1"/>
  <c r="J64" i="1" s="1"/>
  <c r="H65" i="1"/>
  <c r="J65" i="1" s="1"/>
  <c r="H66" i="1"/>
  <c r="J66" i="1" s="1"/>
  <c r="H68" i="1"/>
  <c r="J68" i="1" s="1"/>
  <c r="H69" i="1"/>
  <c r="J69" i="1" s="1"/>
  <c r="H70" i="1"/>
  <c r="J70" i="1" s="1"/>
  <c r="H71" i="1"/>
  <c r="J71" i="1" s="1"/>
  <c r="H72" i="1"/>
  <c r="J72" i="1" s="1"/>
  <c r="H73" i="1"/>
  <c r="J73" i="1" s="1"/>
  <c r="H74" i="1"/>
  <c r="J74" i="1" s="1"/>
  <c r="H75" i="1"/>
  <c r="J75" i="1" s="1"/>
  <c r="H76" i="1"/>
  <c r="K76" i="1" s="1"/>
  <c r="H77" i="1"/>
  <c r="K77" i="1" s="1"/>
  <c r="H6" i="1"/>
  <c r="J6" i="1" s="1"/>
  <c r="J78" i="1" l="1"/>
  <c r="K78" i="1"/>
  <c r="J79" i="1" l="1"/>
</calcChain>
</file>

<file path=xl/sharedStrings.xml><?xml version="1.0" encoding="utf-8"?>
<sst xmlns="http://schemas.openxmlformats.org/spreadsheetml/2006/main" count="379" uniqueCount="216">
  <si>
    <t>28/3/2026</t>
  </si>
  <si>
    <t>2762</t>
  </si>
  <si>
    <t>01/3/2026</t>
  </si>
  <si>
    <t>2510</t>
  </si>
  <si>
    <t>2504</t>
  </si>
  <si>
    <t>2485</t>
  </si>
  <si>
    <t>02/3/2026</t>
  </si>
  <si>
    <t>2516</t>
  </si>
  <si>
    <t>2550</t>
  </si>
  <si>
    <t>2558</t>
  </si>
  <si>
    <t>2517</t>
  </si>
  <si>
    <t>2542</t>
  </si>
  <si>
    <t>2546</t>
  </si>
  <si>
    <t>2534</t>
  </si>
  <si>
    <t>2552</t>
  </si>
  <si>
    <t>2519</t>
  </si>
  <si>
    <t>2524</t>
  </si>
  <si>
    <t>2521</t>
  </si>
  <si>
    <t>11/3/2026</t>
  </si>
  <si>
    <t>09/3/2026</t>
  </si>
  <si>
    <t>2577</t>
  </si>
  <si>
    <t>2585</t>
  </si>
  <si>
    <t>2589</t>
  </si>
  <si>
    <t>10/3/2026</t>
  </si>
  <si>
    <t>2590</t>
  </si>
  <si>
    <t>12/3/2026</t>
  </si>
  <si>
    <t>2596</t>
  </si>
  <si>
    <t>2586</t>
  </si>
  <si>
    <t>13/3/2026</t>
  </si>
  <si>
    <t>2609</t>
  </si>
  <si>
    <t>2592</t>
  </si>
  <si>
    <t>2604</t>
  </si>
  <si>
    <t>2605</t>
  </si>
  <si>
    <t>2601</t>
  </si>
  <si>
    <t>2607</t>
  </si>
  <si>
    <t>17/3/2026</t>
  </si>
  <si>
    <t>2632</t>
  </si>
  <si>
    <t>18/3/2026</t>
  </si>
  <si>
    <t>15/3/2026</t>
  </si>
  <si>
    <t>2622</t>
  </si>
  <si>
    <t>19/3/2026</t>
  </si>
  <si>
    <t>2635</t>
  </si>
  <si>
    <t>2641/2642</t>
  </si>
  <si>
    <t>20/3/2026</t>
  </si>
  <si>
    <t>2651</t>
  </si>
  <si>
    <t>2661</t>
  </si>
  <si>
    <t>21/3/2026</t>
  </si>
  <si>
    <t>2665</t>
  </si>
  <si>
    <t>2660</t>
  </si>
  <si>
    <t>2649</t>
  </si>
  <si>
    <t>2654</t>
  </si>
  <si>
    <t>2680/2681</t>
  </si>
  <si>
    <t>2675</t>
  </si>
  <si>
    <t>2671</t>
  </si>
  <si>
    <t>23/3/2026</t>
  </si>
  <si>
    <t>2693</t>
  </si>
  <si>
    <t>2687</t>
  </si>
  <si>
    <t>24/3/2026</t>
  </si>
  <si>
    <t>2672</t>
  </si>
  <si>
    <t>2701</t>
  </si>
  <si>
    <t>25/3/2026</t>
  </si>
  <si>
    <t>2696/2697</t>
  </si>
  <si>
    <t>2716/2717</t>
  </si>
  <si>
    <t>2711</t>
  </si>
  <si>
    <t>26/3/2026</t>
  </si>
  <si>
    <t>2695</t>
  </si>
  <si>
    <t>2720</t>
  </si>
  <si>
    <t>2730</t>
  </si>
  <si>
    <t>27/3/2026</t>
  </si>
  <si>
    <t>2724</t>
  </si>
  <si>
    <t>2737/2738</t>
  </si>
  <si>
    <t>2750</t>
  </si>
  <si>
    <t>2734</t>
  </si>
  <si>
    <t>2756</t>
  </si>
  <si>
    <t>2748</t>
  </si>
  <si>
    <t>30/3/2026</t>
  </si>
  <si>
    <t>2746</t>
  </si>
  <si>
    <t>2774</t>
  </si>
  <si>
    <t>31/3/2026</t>
  </si>
  <si>
    <t>2779</t>
  </si>
  <si>
    <t>2787</t>
  </si>
  <si>
    <t>2818</t>
  </si>
  <si>
    <t>2800</t>
  </si>
  <si>
    <t>2793</t>
  </si>
  <si>
    <t>2802</t>
  </si>
  <si>
    <t>2797</t>
  </si>
  <si>
    <t>2820</t>
  </si>
  <si>
    <t>2814</t>
  </si>
  <si>
    <t>2766</t>
  </si>
  <si>
    <t>2794</t>
  </si>
  <si>
    <t>2808</t>
  </si>
  <si>
    <t>2806</t>
  </si>
  <si>
    <t>4611</t>
  </si>
  <si>
    <t>KARANJIA</t>
  </si>
  <si>
    <t>BARIPADA</t>
  </si>
  <si>
    <t>MALKANGIRI</t>
  </si>
  <si>
    <t>TALCHER</t>
  </si>
  <si>
    <t>ANGUL</t>
  </si>
  <si>
    <t>ANANDAPUR</t>
  </si>
  <si>
    <t>KENDRAPARA</t>
  </si>
  <si>
    <t>PARADEEP</t>
  </si>
  <si>
    <t>PURI</t>
  </si>
  <si>
    <t>NAYAGARH</t>
  </si>
  <si>
    <t>BHADRAK</t>
  </si>
  <si>
    <t>AGARPADA</t>
  </si>
  <si>
    <t>BALASORE</t>
  </si>
  <si>
    <t>DHENKANAL</t>
  </si>
  <si>
    <t>JAJPUR TOWN</t>
  </si>
  <si>
    <t>NIMAPARA</t>
  </si>
  <si>
    <t>PHULBANI</t>
  </si>
  <si>
    <t>RAJ SUNAKHALA</t>
  </si>
  <si>
    <t>KEONJHAR</t>
  </si>
  <si>
    <t>JHARSUGUDA</t>
  </si>
  <si>
    <t>JAGATSINGHPUR</t>
  </si>
  <si>
    <t>SORO</t>
  </si>
  <si>
    <t>JAJPUR ROAD</t>
  </si>
  <si>
    <t>ROURKELA</t>
  </si>
  <si>
    <t>JATNI</t>
  </si>
  <si>
    <t>JEYPORE</t>
  </si>
  <si>
    <t>NABARANGPUR</t>
  </si>
  <si>
    <t>BALIAPAL</t>
  </si>
  <si>
    <t>BALUGAON</t>
  </si>
  <si>
    <t>CTC</t>
  </si>
  <si>
    <t>DO/18409</t>
  </si>
  <si>
    <t>JA/19932</t>
  </si>
  <si>
    <t>JA/19933</t>
  </si>
  <si>
    <t>JA/19936</t>
  </si>
  <si>
    <t>JA/20005</t>
  </si>
  <si>
    <t>JA/20033</t>
  </si>
  <si>
    <t>JA/20061</t>
  </si>
  <si>
    <t>JA/20065</t>
  </si>
  <si>
    <t>JA/20070</t>
  </si>
  <si>
    <t>JA/20071</t>
  </si>
  <si>
    <t>JA/20072</t>
  </si>
  <si>
    <t>JA/20077</t>
  </si>
  <si>
    <t>JA/20078</t>
  </si>
  <si>
    <t>JA/20079</t>
  </si>
  <si>
    <t>JA/20126</t>
  </si>
  <si>
    <t>JA/20425</t>
  </si>
  <si>
    <t>JA/20435</t>
  </si>
  <si>
    <t>JA/20506</t>
  </si>
  <si>
    <t>JA/20519</t>
  </si>
  <si>
    <t>JA/20520</t>
  </si>
  <si>
    <t>JA/20537</t>
  </si>
  <si>
    <t>JA/20623</t>
  </si>
  <si>
    <t>JA/20628</t>
  </si>
  <si>
    <t>JA/20649</t>
  </si>
  <si>
    <t>JA/20663</t>
  </si>
  <si>
    <t>JA/20679</t>
  </si>
  <si>
    <t>JA/20694</t>
  </si>
  <si>
    <t>JA/20851</t>
  </si>
  <si>
    <t>JA/20856</t>
  </si>
  <si>
    <t>JA/20949</t>
  </si>
  <si>
    <t>JA/21032</t>
  </si>
  <si>
    <t>JA/21043</t>
  </si>
  <si>
    <t>JA/21065</t>
  </si>
  <si>
    <t>JA/21066</t>
  </si>
  <si>
    <t>JA/21078</t>
  </si>
  <si>
    <t>JA/21079</t>
  </si>
  <si>
    <t>JA/21080</t>
  </si>
  <si>
    <t>JA/21111</t>
  </si>
  <si>
    <t>JA/21126</t>
  </si>
  <si>
    <t>JA/21140</t>
  </si>
  <si>
    <t>JA/21198</t>
  </si>
  <si>
    <t>JA/21238</t>
  </si>
  <si>
    <t>JA/21240</t>
  </si>
  <si>
    <t>JA/21324</t>
  </si>
  <si>
    <t>JA/21355</t>
  </si>
  <si>
    <t>JA/21362</t>
  </si>
  <si>
    <t>JA/21381</t>
  </si>
  <si>
    <t>JA/21392</t>
  </si>
  <si>
    <t>JA/21404</t>
  </si>
  <si>
    <t>JA/21437</t>
  </si>
  <si>
    <t>JA/21438</t>
  </si>
  <si>
    <t>JA/21501</t>
  </si>
  <si>
    <t>JA/21512</t>
  </si>
  <si>
    <t>JA/21528</t>
  </si>
  <si>
    <t>JA/21529</t>
  </si>
  <si>
    <t>JA/21556</t>
  </si>
  <si>
    <t>JA/21567</t>
  </si>
  <si>
    <t>JA/21596</t>
  </si>
  <si>
    <t>JA/21612</t>
  </si>
  <si>
    <t>JA/21633</t>
  </si>
  <si>
    <t>JA/21662</t>
  </si>
  <si>
    <t>JA/21663</t>
  </si>
  <si>
    <t>JA/21681</t>
  </si>
  <si>
    <t>JA/21695</t>
  </si>
  <si>
    <t>JA/21697</t>
  </si>
  <si>
    <t>JA/21702</t>
  </si>
  <si>
    <t>JA/21703</t>
  </si>
  <si>
    <t>JA/21712</t>
  </si>
  <si>
    <t>JA/21714</t>
  </si>
  <si>
    <t>JA/21721</t>
  </si>
  <si>
    <t>JA/21741</t>
  </si>
  <si>
    <t>JA/21742</t>
  </si>
  <si>
    <t>DATE</t>
  </si>
  <si>
    <t>FROM</t>
  </si>
  <si>
    <t>CASE</t>
  </si>
  <si>
    <t>RATE</t>
  </si>
  <si>
    <t>BHUBAN</t>
  </si>
  <si>
    <t>TANGI KHURDA</t>
  </si>
  <si>
    <t>INVOICE
PRAGATI LOGISTICS,SAMANTA SAHI KHUNTIA LANE, 8984191006
GST No: 21AGHPB9356M1Z9</t>
  </si>
  <si>
    <t>To,
M/S HINDUSTAN PENCILS PRIVATE LTD.
Address : INDUSTRIAL ESTATE, JAGATPUR(NEW),
ANDEISAHI,CUTTACK 754021
GST No: 21AAACH0401R1ZZ</t>
  </si>
  <si>
    <t>AMOUNT</t>
  </si>
  <si>
    <t>SL.</t>
  </si>
  <si>
    <t>LR NO.</t>
  </si>
  <si>
    <t>INV. NO.</t>
  </si>
  <si>
    <t>DESTINATION</t>
  </si>
  <si>
    <t>LR CH.</t>
  </si>
  <si>
    <t>ABOVE-750</t>
  </si>
  <si>
    <t>BELOW-750</t>
  </si>
  <si>
    <t>TOTAL AMOUNT</t>
  </si>
  <si>
    <t>Thanking you for your business.
PRAGATI LOGISTICS</t>
  </si>
  <si>
    <t>Kindly, verify &amp; confirm within 7 days, else GST will be filed by 20th APRIL,2026
GST to be paid by Consignor under Reverse Charge Mechanism(RCM) as per GST.</t>
  </si>
  <si>
    <t>(RUPEES ONE LAKH FORTY ONE THOUSAND THREE HUNDRED TWELVE ONLY)</t>
  </si>
  <si>
    <t xml:space="preserve">Bill Date: 31/03/2026
Bill NO. : 29698
Total Amount: 141312.00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</si>
</sst>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9"/>
      <color rgb="FF3E4B5B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 applyNumberFormat="1" applyFont="1"/>
    <xf numFmtId="0" fontId="0" fillId="2" borderId="0" xfId="0" applyNumberFormat="1" applyFont="1" applyFill="1" applyAlignment="1">
      <alignment wrapText="1"/>
    </xf>
    <xf numFmtId="2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wrapText="1"/>
    </xf>
    <xf numFmtId="4" fontId="2" fillId="3" borderId="0" xfId="0" applyNumberFormat="1" applyFont="1" applyFill="1" applyAlignment="1">
      <alignment vertical="center" wrapText="1"/>
    </xf>
    <xf numFmtId="2" fontId="1" fillId="2" borderId="0" xfId="0" applyNumberFormat="1" applyFont="1" applyFill="1" applyAlignment="1">
      <alignment wrapText="1"/>
    </xf>
    <xf numFmtId="0" fontId="1" fillId="0" borderId="9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2" fontId="1" fillId="2" borderId="5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2" fontId="0" fillId="0" borderId="3" xfId="0" applyNumberFormat="1" applyFont="1" applyBorder="1"/>
    <xf numFmtId="2" fontId="1" fillId="0" borderId="5" xfId="0" applyNumberFormat="1" applyFont="1" applyBorder="1" applyAlignment="1">
      <alignment horizontal="center" vertical="center"/>
    </xf>
    <xf numFmtId="0" fontId="0" fillId="2" borderId="0" xfId="0" applyNumberFormat="1" applyFont="1" applyFill="1" applyAlignment="1">
      <alignment vertical="center" wrapText="1"/>
    </xf>
    <xf numFmtId="2" fontId="1" fillId="0" borderId="5" xfId="0" applyNumberFormat="1" applyFont="1" applyBorder="1" applyAlignment="1">
      <alignment vertical="center"/>
    </xf>
    <xf numFmtId="2" fontId="1" fillId="0" borderId="6" xfId="0" applyNumberFormat="1" applyFont="1" applyBorder="1" applyAlignment="1">
      <alignment vertical="center"/>
    </xf>
    <xf numFmtId="0" fontId="0" fillId="0" borderId="10" xfId="0" applyNumberFormat="1" applyFont="1" applyBorder="1" applyAlignment="1">
      <alignment horizontal="center" vertical="center"/>
    </xf>
    <xf numFmtId="0" fontId="0" fillId="0" borderId="11" xfId="0" applyNumberFormat="1" applyFont="1" applyBorder="1" applyAlignment="1">
      <alignment vertical="center"/>
    </xf>
    <xf numFmtId="0" fontId="0" fillId="0" borderId="11" xfId="0" applyNumberFormat="1" applyBorder="1" applyAlignment="1">
      <alignment vertical="center"/>
    </xf>
    <xf numFmtId="2" fontId="0" fillId="0" borderId="11" xfId="0" applyNumberFormat="1" applyFont="1" applyBorder="1" applyAlignment="1">
      <alignment vertical="center"/>
    </xf>
    <xf numFmtId="0" fontId="0" fillId="0" borderId="12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13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0" fillId="0" borderId="14" xfId="0" applyNumberFormat="1" applyFont="1" applyBorder="1" applyAlignment="1">
      <alignment vertical="center"/>
    </xf>
    <xf numFmtId="2" fontId="0" fillId="0" borderId="14" xfId="0" applyNumberFormat="1" applyFont="1" applyBorder="1" applyAlignment="1">
      <alignment vertical="center"/>
    </xf>
    <xf numFmtId="0" fontId="0" fillId="2" borderId="1" xfId="0" applyNumberFormat="1" applyFont="1" applyFill="1" applyBorder="1" applyAlignment="1">
      <alignment vertical="center"/>
    </xf>
    <xf numFmtId="0" fontId="0" fillId="2" borderId="1" xfId="0" applyNumberFormat="1" applyFill="1" applyBorder="1" applyAlignment="1">
      <alignment vertical="center"/>
    </xf>
    <xf numFmtId="2" fontId="0" fillId="2" borderId="1" xfId="0" applyNumberFormat="1" applyFont="1" applyFill="1" applyBorder="1" applyAlignment="1">
      <alignment vertical="center"/>
    </xf>
    <xf numFmtId="0" fontId="0" fillId="2" borderId="14" xfId="0" applyNumberFormat="1" applyFont="1" applyFill="1" applyBorder="1" applyAlignment="1">
      <alignment vertical="center"/>
    </xf>
    <xf numFmtId="0" fontId="0" fillId="2" borderId="0" xfId="0" applyNumberFormat="1" applyFont="1" applyFill="1" applyAlignment="1">
      <alignment vertical="center"/>
    </xf>
    <xf numFmtId="0" fontId="0" fillId="0" borderId="15" xfId="0" applyNumberFormat="1" applyFont="1" applyBorder="1" applyAlignment="1">
      <alignment vertical="center"/>
    </xf>
    <xf numFmtId="0" fontId="0" fillId="0" borderId="15" xfId="0" applyNumberFormat="1" applyBorder="1" applyAlignment="1">
      <alignment vertical="center"/>
    </xf>
    <xf numFmtId="2" fontId="0" fillId="0" borderId="15" xfId="0" applyNumberFormat="1" applyFont="1" applyBorder="1" applyAlignment="1">
      <alignment vertical="center"/>
    </xf>
    <xf numFmtId="2" fontId="0" fillId="0" borderId="16" xfId="0" applyNumberFormat="1" applyFont="1" applyBorder="1" applyAlignment="1">
      <alignment vertical="center"/>
    </xf>
    <xf numFmtId="0" fontId="0" fillId="0" borderId="18" xfId="0" applyNumberFormat="1" applyFont="1" applyBorder="1" applyAlignment="1">
      <alignment horizontal="center" vertical="center"/>
    </xf>
    <xf numFmtId="0" fontId="0" fillId="0" borderId="0" xfId="0" applyNumberFormat="1" applyFont="1" applyBorder="1" applyAlignment="1">
      <alignment vertical="center"/>
    </xf>
    <xf numFmtId="0" fontId="1" fillId="0" borderId="8" xfId="0" applyNumberFormat="1" applyFont="1" applyBorder="1" applyAlignment="1">
      <alignment horizontal="center" vertical="center"/>
    </xf>
    <xf numFmtId="2" fontId="0" fillId="0" borderId="0" xfId="0" applyNumberFormat="1" applyFont="1" applyBorder="1" applyAlignment="1">
      <alignment vertical="center"/>
    </xf>
    <xf numFmtId="2" fontId="0" fillId="0" borderId="19" xfId="0" applyNumberFormat="1" applyFont="1" applyBorder="1" applyAlignment="1">
      <alignment vertical="center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2" fontId="1" fillId="0" borderId="5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wrapText="1"/>
    </xf>
    <xf numFmtId="0" fontId="1" fillId="2" borderId="3" xfId="0" applyNumberFormat="1" applyFont="1" applyFill="1" applyBorder="1" applyAlignment="1">
      <alignment horizontal="center" wrapText="1"/>
    </xf>
    <xf numFmtId="0" fontId="1" fillId="2" borderId="7" xfId="0" applyNumberFormat="1" applyFont="1" applyFill="1" applyBorder="1" applyAlignment="1">
      <alignment horizontal="center" wrapText="1"/>
    </xf>
    <xf numFmtId="0" fontId="1" fillId="2" borderId="2" xfId="0" applyNumberFormat="1" applyFont="1" applyFill="1" applyBorder="1" applyAlignment="1">
      <alignment horizontal="left" wrapText="1"/>
    </xf>
    <xf numFmtId="0" fontId="1" fillId="2" borderId="3" xfId="0" applyNumberFormat="1" applyFont="1" applyFill="1" applyBorder="1" applyAlignment="1">
      <alignment horizontal="left" wrapText="1"/>
    </xf>
    <xf numFmtId="0" fontId="1" fillId="2" borderId="7" xfId="0" applyNumberFormat="1" applyFont="1" applyFill="1" applyBorder="1" applyAlignment="1">
      <alignment horizontal="left" wrapText="1"/>
    </xf>
    <xf numFmtId="0" fontId="1" fillId="2" borderId="9" xfId="0" applyNumberFormat="1" applyFont="1" applyFill="1" applyBorder="1" applyAlignment="1">
      <alignment horizontal="left" vertical="center" wrapText="1"/>
    </xf>
    <xf numFmtId="0" fontId="1" fillId="2" borderId="5" xfId="0" applyNumberFormat="1" applyFont="1" applyFill="1" applyBorder="1" applyAlignment="1">
      <alignment horizontal="left" vertical="center" wrapText="1"/>
    </xf>
    <xf numFmtId="2" fontId="1" fillId="2" borderId="5" xfId="0" applyNumberFormat="1" applyFont="1" applyFill="1" applyBorder="1" applyAlignment="1">
      <alignment horizontal="left" vertical="center" wrapText="1"/>
    </xf>
    <xf numFmtId="2" fontId="1" fillId="2" borderId="6" xfId="0" applyNumberFormat="1" applyFont="1" applyFill="1" applyBorder="1" applyAlignment="1">
      <alignment horizontal="left" vertical="center" wrapText="1"/>
    </xf>
    <xf numFmtId="0" fontId="1" fillId="2" borderId="17" xfId="0" applyNumberFormat="1" applyFont="1" applyFill="1" applyBorder="1" applyAlignment="1">
      <alignment horizontal="left" vertical="center" wrapText="1"/>
    </xf>
    <xf numFmtId="2" fontId="1" fillId="2" borderId="9" xfId="0" applyNumberFormat="1" applyFont="1" applyFill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</cellXfs>
  <cellStyles count="1">
    <cellStyle name="Normal" xfId="0" builtinId="0"/>
  </cellStyles>
  <dxfs count="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66676</xdr:rowOff>
    </xdr:from>
    <xdr:to>
      <xdr:col>6</xdr:col>
      <xdr:colOff>161924</xdr:colOff>
      <xdr:row>1</xdr:row>
      <xdr:rowOff>962026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66676"/>
          <a:ext cx="3829049" cy="895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4">
          <cell r="C4" t="str">
            <v>CUTTACK</v>
          </cell>
          <cell r="D4">
            <v>51</v>
          </cell>
          <cell r="E4">
            <v>55</v>
          </cell>
        </row>
        <row r="5">
          <cell r="C5" t="str">
            <v>BHUBANESWAR</v>
          </cell>
          <cell r="D5">
            <v>72</v>
          </cell>
          <cell r="E5">
            <v>78</v>
          </cell>
        </row>
        <row r="6">
          <cell r="C6" t="str">
            <v>KHURDA</v>
          </cell>
          <cell r="D6">
            <v>85</v>
          </cell>
          <cell r="E6">
            <v>92</v>
          </cell>
        </row>
        <row r="7">
          <cell r="C7" t="str">
            <v>ANGUL</v>
          </cell>
          <cell r="D7">
            <v>90</v>
          </cell>
          <cell r="E7">
            <v>97</v>
          </cell>
        </row>
        <row r="8">
          <cell r="C8" t="str">
            <v>BALASORE</v>
          </cell>
          <cell r="D8">
            <v>90</v>
          </cell>
          <cell r="E8">
            <v>97</v>
          </cell>
        </row>
        <row r="9">
          <cell r="C9" t="str">
            <v>BERHAMPUR</v>
          </cell>
          <cell r="D9">
            <v>90</v>
          </cell>
          <cell r="E9">
            <v>97</v>
          </cell>
        </row>
        <row r="10">
          <cell r="C10" t="str">
            <v>NALCO</v>
          </cell>
          <cell r="D10">
            <v>94</v>
          </cell>
          <cell r="E10">
            <v>102</v>
          </cell>
        </row>
        <row r="11">
          <cell r="C11" t="str">
            <v>CHANDIKHOL</v>
          </cell>
          <cell r="D11">
            <v>97</v>
          </cell>
          <cell r="E11">
            <v>105</v>
          </cell>
        </row>
        <row r="12">
          <cell r="C12" t="str">
            <v>DHENKANAL</v>
          </cell>
          <cell r="D12">
            <v>97</v>
          </cell>
          <cell r="E12">
            <v>105</v>
          </cell>
        </row>
        <row r="13">
          <cell r="C13" t="str">
            <v>JAGATSINGHPUR</v>
          </cell>
          <cell r="D13">
            <v>97</v>
          </cell>
          <cell r="E13">
            <v>105</v>
          </cell>
        </row>
        <row r="14">
          <cell r="C14" t="str">
            <v>PURI</v>
          </cell>
          <cell r="D14">
            <v>97</v>
          </cell>
          <cell r="E14">
            <v>105</v>
          </cell>
        </row>
        <row r="15">
          <cell r="C15" t="str">
            <v>TALCHER</v>
          </cell>
          <cell r="D15">
            <v>97</v>
          </cell>
          <cell r="E15">
            <v>105</v>
          </cell>
        </row>
        <row r="16">
          <cell r="C16" t="str">
            <v>PUNANGA</v>
          </cell>
          <cell r="D16">
            <v>97</v>
          </cell>
          <cell r="E16">
            <v>105</v>
          </cell>
        </row>
        <row r="17">
          <cell r="C17" t="str">
            <v>BHADRAK</v>
          </cell>
          <cell r="D17">
            <v>98</v>
          </cell>
          <cell r="E17">
            <v>106</v>
          </cell>
        </row>
        <row r="18">
          <cell r="C18" t="str">
            <v>KENDRAPARA</v>
          </cell>
          <cell r="D18">
            <v>98</v>
          </cell>
          <cell r="E18">
            <v>106</v>
          </cell>
        </row>
        <row r="19">
          <cell r="C19" t="str">
            <v>SALIPUR</v>
          </cell>
          <cell r="D19">
            <v>98</v>
          </cell>
          <cell r="E19">
            <v>106</v>
          </cell>
        </row>
        <row r="20">
          <cell r="C20" t="str">
            <v>ADASPUR</v>
          </cell>
          <cell r="D20">
            <v>101</v>
          </cell>
          <cell r="E20">
            <v>109</v>
          </cell>
        </row>
        <row r="21">
          <cell r="C21" t="str">
            <v>NAYAGARH</v>
          </cell>
          <cell r="D21">
            <v>101</v>
          </cell>
          <cell r="E21">
            <v>109</v>
          </cell>
        </row>
        <row r="22">
          <cell r="C22" t="str">
            <v>PANKAPAL</v>
          </cell>
          <cell r="D22">
            <v>101</v>
          </cell>
          <cell r="E22">
            <v>109</v>
          </cell>
        </row>
        <row r="23">
          <cell r="C23" t="str">
            <v>RAJ SUNAKHALA</v>
          </cell>
          <cell r="D23">
            <v>101</v>
          </cell>
          <cell r="E23">
            <v>109</v>
          </cell>
        </row>
        <row r="24">
          <cell r="C24" t="str">
            <v>TANGI</v>
          </cell>
          <cell r="D24">
            <v>101</v>
          </cell>
          <cell r="E24">
            <v>109</v>
          </cell>
        </row>
        <row r="25">
          <cell r="C25" t="str">
            <v>KAMPAGARH</v>
          </cell>
          <cell r="D25">
            <v>104</v>
          </cell>
          <cell r="E25">
            <v>112</v>
          </cell>
        </row>
        <row r="26">
          <cell r="C26" t="str">
            <v>NIRAKARPUR</v>
          </cell>
          <cell r="D26">
            <v>104</v>
          </cell>
          <cell r="E26">
            <v>112</v>
          </cell>
        </row>
        <row r="27">
          <cell r="C27" t="str">
            <v>JATNI</v>
          </cell>
          <cell r="D27">
            <v>105</v>
          </cell>
          <cell r="E27">
            <v>113</v>
          </cell>
        </row>
        <row r="28">
          <cell r="C28" t="str">
            <v>BARIPADA</v>
          </cell>
          <cell r="D28">
            <v>109</v>
          </cell>
          <cell r="E28">
            <v>118</v>
          </cell>
        </row>
        <row r="29">
          <cell r="C29" t="str">
            <v>ATHGARH</v>
          </cell>
          <cell r="D29">
            <v>110</v>
          </cell>
          <cell r="E29">
            <v>119</v>
          </cell>
        </row>
        <row r="30">
          <cell r="C30" t="str">
            <v>HARIPUR</v>
          </cell>
          <cell r="D30">
            <v>110</v>
          </cell>
          <cell r="E30">
            <v>119</v>
          </cell>
        </row>
        <row r="31">
          <cell r="C31" t="str">
            <v>JAJPUR ROAD</v>
          </cell>
          <cell r="D31">
            <v>110</v>
          </cell>
          <cell r="E31">
            <v>119</v>
          </cell>
        </row>
        <row r="32">
          <cell r="C32" t="str">
            <v>JAJPUR TOWN</v>
          </cell>
          <cell r="D32">
            <v>110</v>
          </cell>
          <cell r="E32">
            <v>119</v>
          </cell>
        </row>
        <row r="33">
          <cell r="C33" t="str">
            <v>KHETRAPALA</v>
          </cell>
          <cell r="D33">
            <v>110</v>
          </cell>
          <cell r="E33">
            <v>119</v>
          </cell>
        </row>
        <row r="34">
          <cell r="C34" t="str">
            <v>NIMAPARA</v>
          </cell>
          <cell r="D34">
            <v>110</v>
          </cell>
          <cell r="E34">
            <v>119</v>
          </cell>
        </row>
        <row r="35">
          <cell r="C35" t="str">
            <v>RAHAMA</v>
          </cell>
          <cell r="D35">
            <v>110</v>
          </cell>
          <cell r="E35">
            <v>119</v>
          </cell>
        </row>
        <row r="36">
          <cell r="C36" t="str">
            <v>BALUGAON</v>
          </cell>
          <cell r="D36">
            <v>110</v>
          </cell>
          <cell r="E36">
            <v>119</v>
          </cell>
        </row>
        <row r="37">
          <cell r="C37" t="str">
            <v>PARADEEP</v>
          </cell>
          <cell r="D37">
            <v>117</v>
          </cell>
          <cell r="E37">
            <v>126</v>
          </cell>
        </row>
        <row r="38">
          <cell r="C38" t="str">
            <v>AUL</v>
          </cell>
          <cell r="D38">
            <v>120</v>
          </cell>
          <cell r="E38">
            <v>130</v>
          </cell>
        </row>
        <row r="39">
          <cell r="C39" t="str">
            <v>BANKI</v>
          </cell>
          <cell r="D39">
            <v>122</v>
          </cell>
          <cell r="E39">
            <v>132</v>
          </cell>
        </row>
        <row r="40">
          <cell r="C40" t="str">
            <v>KAMAKHYANAGAR</v>
          </cell>
          <cell r="D40">
            <v>122</v>
          </cell>
          <cell r="E40">
            <v>132</v>
          </cell>
        </row>
        <row r="41">
          <cell r="C41" t="str">
            <v>KANAKPUR</v>
          </cell>
          <cell r="D41">
            <v>122</v>
          </cell>
          <cell r="E41">
            <v>132</v>
          </cell>
        </row>
        <row r="42">
          <cell r="C42" t="str">
            <v>NUAPATNA</v>
          </cell>
          <cell r="D42">
            <v>122</v>
          </cell>
          <cell r="E42">
            <v>132</v>
          </cell>
        </row>
        <row r="43">
          <cell r="C43" t="str">
            <v>SORO</v>
          </cell>
          <cell r="D43">
            <v>122</v>
          </cell>
          <cell r="E43">
            <v>132</v>
          </cell>
        </row>
        <row r="44">
          <cell r="C44" t="str">
            <v>BOLANGIR</v>
          </cell>
          <cell r="D44">
            <v>142</v>
          </cell>
          <cell r="E44">
            <v>153</v>
          </cell>
        </row>
        <row r="45">
          <cell r="C45" t="str">
            <v>BALIAPAL</v>
          </cell>
          <cell r="D45">
            <v>148</v>
          </cell>
          <cell r="E45">
            <v>160</v>
          </cell>
        </row>
        <row r="46">
          <cell r="C46" t="str">
            <v>JALESWAR</v>
          </cell>
          <cell r="D46">
            <v>148</v>
          </cell>
          <cell r="E46">
            <v>160</v>
          </cell>
        </row>
        <row r="47">
          <cell r="C47" t="str">
            <v>KARANJIA</v>
          </cell>
          <cell r="D47">
            <v>148</v>
          </cell>
          <cell r="E47">
            <v>160</v>
          </cell>
        </row>
        <row r="48">
          <cell r="C48" t="str">
            <v>REDHAKHOL</v>
          </cell>
          <cell r="D48">
            <v>148</v>
          </cell>
          <cell r="E48">
            <v>160</v>
          </cell>
        </row>
        <row r="49">
          <cell r="C49" t="str">
            <v>CHANDANESWAR</v>
          </cell>
          <cell r="D49">
            <v>237</v>
          </cell>
          <cell r="E49">
            <v>256</v>
          </cell>
        </row>
        <row r="50">
          <cell r="C50" t="str">
            <v>KHARIAR ROAD</v>
          </cell>
          <cell r="D50">
            <v>159</v>
          </cell>
          <cell r="E50">
            <v>172</v>
          </cell>
        </row>
        <row r="51">
          <cell r="C51" t="str">
            <v>BOUDH</v>
          </cell>
          <cell r="D51">
            <v>119</v>
          </cell>
          <cell r="E51">
            <v>129</v>
          </cell>
        </row>
        <row r="52">
          <cell r="C52" t="str">
            <v>PHULBANI</v>
          </cell>
          <cell r="D52">
            <v>106</v>
          </cell>
          <cell r="E52">
            <v>114</v>
          </cell>
        </row>
        <row r="53">
          <cell r="C53" t="str">
            <v>KEONJHAR</v>
          </cell>
          <cell r="D53">
            <v>110</v>
          </cell>
          <cell r="E53">
            <v>119</v>
          </cell>
        </row>
        <row r="54">
          <cell r="C54" t="str">
            <v>ANANDAPUR</v>
          </cell>
          <cell r="D54">
            <v>110</v>
          </cell>
          <cell r="E54">
            <v>119</v>
          </cell>
        </row>
        <row r="55">
          <cell r="C55" t="str">
            <v>JHARSUGUDA</v>
          </cell>
          <cell r="D55">
            <v>111</v>
          </cell>
          <cell r="E55">
            <v>120</v>
          </cell>
        </row>
        <row r="56">
          <cell r="C56" t="str">
            <v>MALKANGIRI</v>
          </cell>
          <cell r="D56">
            <v>172</v>
          </cell>
          <cell r="E56">
            <v>186</v>
          </cell>
        </row>
        <row r="57">
          <cell r="C57" t="str">
            <v>BALICHANDRAPUR</v>
          </cell>
          <cell r="D57">
            <v>98</v>
          </cell>
          <cell r="E57">
            <v>106</v>
          </cell>
        </row>
        <row r="58">
          <cell r="C58" t="str">
            <v>PURUNA CUTTACK (BOUDH)</v>
          </cell>
          <cell r="D58">
            <v>119</v>
          </cell>
          <cell r="E58">
            <v>129</v>
          </cell>
        </row>
        <row r="59">
          <cell r="C59" t="str">
            <v>ROURKELA</v>
          </cell>
          <cell r="D59">
            <v>111</v>
          </cell>
          <cell r="E59">
            <v>120</v>
          </cell>
        </row>
        <row r="60">
          <cell r="C60" t="str">
            <v>BALIMELA</v>
          </cell>
          <cell r="D60">
            <v>173</v>
          </cell>
          <cell r="E60">
            <v>187</v>
          </cell>
        </row>
        <row r="61">
          <cell r="C61" t="str">
            <v>BHUBAN</v>
          </cell>
          <cell r="D61">
            <v>113</v>
          </cell>
          <cell r="E61">
            <v>122</v>
          </cell>
        </row>
        <row r="62">
          <cell r="C62" t="str">
            <v>DEOGARH</v>
          </cell>
          <cell r="D62">
            <v>138</v>
          </cell>
          <cell r="E62">
            <v>149</v>
          </cell>
        </row>
        <row r="63">
          <cell r="C63" t="str">
            <v>AGARPADA</v>
          </cell>
          <cell r="D63">
            <v>109</v>
          </cell>
          <cell r="E63">
            <v>118</v>
          </cell>
        </row>
        <row r="64">
          <cell r="C64" t="str">
            <v>SAMBALPUR</v>
          </cell>
          <cell r="D64">
            <v>101</v>
          </cell>
          <cell r="E64">
            <v>109</v>
          </cell>
        </row>
        <row r="65">
          <cell r="C65" t="str">
            <v>G UDAYAGIRI</v>
          </cell>
          <cell r="D65">
            <v>150</v>
          </cell>
          <cell r="E65">
            <v>162</v>
          </cell>
        </row>
        <row r="66">
          <cell r="C66" t="str">
            <v>JAYPATNA</v>
          </cell>
          <cell r="D66">
            <v>159</v>
          </cell>
          <cell r="E66">
            <v>172</v>
          </cell>
        </row>
        <row r="67">
          <cell r="C67" t="str">
            <v>NABARANGPUR</v>
          </cell>
          <cell r="D67">
            <v>140</v>
          </cell>
          <cell r="E67">
            <v>151</v>
          </cell>
        </row>
        <row r="68">
          <cell r="C68" t="str">
            <v>KUANRAPUR</v>
          </cell>
          <cell r="D68">
            <v>110</v>
          </cell>
          <cell r="E68">
            <v>119</v>
          </cell>
        </row>
        <row r="69">
          <cell r="C69" t="str">
            <v>JUNAGARH</v>
          </cell>
          <cell r="D69">
            <v>159</v>
          </cell>
          <cell r="E69">
            <v>172</v>
          </cell>
        </row>
        <row r="70">
          <cell r="C70" t="str">
            <v>NELUNG</v>
          </cell>
          <cell r="D70">
            <v>110</v>
          </cell>
          <cell r="E70">
            <v>119</v>
          </cell>
        </row>
        <row r="71">
          <cell r="C71" t="str">
            <v>BHOGARAI</v>
          </cell>
          <cell r="E71">
            <v>195</v>
          </cell>
        </row>
        <row r="72">
          <cell r="C72" t="str">
            <v>NEGUAN</v>
          </cell>
          <cell r="E72">
            <v>195</v>
          </cell>
        </row>
        <row r="73">
          <cell r="C73" t="str">
            <v>JEYPORE</v>
          </cell>
          <cell r="E73">
            <v>135</v>
          </cell>
        </row>
        <row r="74">
          <cell r="C74" t="str">
            <v>RAYAGADA</v>
          </cell>
          <cell r="E74">
            <v>120</v>
          </cell>
        </row>
      </sheetData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2"/>
  <sheetViews>
    <sheetView tabSelected="1" topLeftCell="A76" workbookViewId="0">
      <selection activeCell="M86" sqref="M86"/>
    </sheetView>
  </sheetViews>
  <sheetFormatPr defaultRowHeight="15"/>
  <cols>
    <col min="1" max="1" width="4" customWidth="1"/>
    <col min="2" max="2" width="10.28515625" customWidth="1"/>
    <col min="3" max="3" width="10.140625" customWidth="1"/>
    <col min="4" max="4" width="9.85546875" bestFit="1" customWidth="1"/>
    <col min="5" max="5" width="6.42578125" bestFit="1" customWidth="1"/>
    <col min="6" max="6" width="15.85546875" bestFit="1" customWidth="1"/>
    <col min="7" max="7" width="5.85546875" customWidth="1"/>
    <col min="8" max="8" width="7.85546875" customWidth="1"/>
    <col min="9" max="9" width="7.42578125" customWidth="1"/>
    <col min="10" max="10" width="9.28515625" customWidth="1"/>
    <col min="11" max="11" width="9.42578125" customWidth="1"/>
    <col min="14" max="14" width="9.5703125" bestFit="1" customWidth="1"/>
  </cols>
  <sheetData>
    <row r="1" spans="1:14" ht="15.75" thickBot="1"/>
    <row r="2" spans="1:14" s="1" customFormat="1" ht="83.25" customHeight="1" thickBot="1">
      <c r="A2" s="54"/>
      <c r="B2" s="55"/>
      <c r="C2" s="55"/>
      <c r="D2" s="55"/>
      <c r="E2" s="55"/>
      <c r="F2" s="55"/>
      <c r="G2" s="55"/>
      <c r="H2" s="56" t="s">
        <v>201</v>
      </c>
      <c r="I2" s="56"/>
      <c r="J2" s="56"/>
      <c r="K2" s="57"/>
    </row>
    <row r="3" spans="1:14" s="1" customFormat="1" ht="76.5" customHeight="1" thickBot="1">
      <c r="A3" s="54" t="s">
        <v>202</v>
      </c>
      <c r="B3" s="55"/>
      <c r="C3" s="55"/>
      <c r="D3" s="55"/>
      <c r="E3" s="55"/>
      <c r="F3" s="55"/>
      <c r="G3" s="58"/>
      <c r="H3" s="59" t="s">
        <v>215</v>
      </c>
      <c r="I3" s="56"/>
      <c r="J3" s="56"/>
      <c r="K3" s="57"/>
      <c r="L3" s="2"/>
      <c r="M3" s="2"/>
      <c r="N3" s="2"/>
    </row>
    <row r="4" spans="1:14" s="1" customFormat="1" ht="15.95" customHeight="1" thickBot="1">
      <c r="A4" s="10"/>
      <c r="B4" s="11"/>
      <c r="C4" s="11"/>
      <c r="D4" s="11"/>
      <c r="E4" s="11"/>
      <c r="F4" s="11"/>
      <c r="G4" s="11"/>
      <c r="H4" s="12"/>
      <c r="I4" s="12"/>
      <c r="J4" s="60" t="s">
        <v>203</v>
      </c>
      <c r="K4" s="61"/>
    </row>
    <row r="5" spans="1:14" s="1" customFormat="1" ht="30.75" thickBot="1">
      <c r="A5" s="6" t="s">
        <v>204</v>
      </c>
      <c r="B5" s="7" t="s">
        <v>195</v>
      </c>
      <c r="C5" s="7" t="s">
        <v>205</v>
      </c>
      <c r="D5" s="7" t="s">
        <v>206</v>
      </c>
      <c r="E5" s="7" t="s">
        <v>196</v>
      </c>
      <c r="F5" s="7" t="s">
        <v>207</v>
      </c>
      <c r="G5" s="7" t="s">
        <v>197</v>
      </c>
      <c r="H5" s="13" t="s">
        <v>198</v>
      </c>
      <c r="I5" s="13" t="s">
        <v>208</v>
      </c>
      <c r="J5" s="8" t="s">
        <v>209</v>
      </c>
      <c r="K5" s="9" t="s">
        <v>210</v>
      </c>
    </row>
    <row r="6" spans="1:14" s="22" customFormat="1" ht="15.95" customHeight="1">
      <c r="A6" s="17">
        <v>1</v>
      </c>
      <c r="B6" s="18" t="s">
        <v>2</v>
      </c>
      <c r="C6" s="18" t="s">
        <v>124</v>
      </c>
      <c r="D6" s="18" t="s">
        <v>3</v>
      </c>
      <c r="E6" s="19" t="s">
        <v>122</v>
      </c>
      <c r="F6" s="18" t="s">
        <v>93</v>
      </c>
      <c r="G6" s="18">
        <v>11</v>
      </c>
      <c r="H6" s="20">
        <f>VLOOKUP(F6,'[1]LAXMI DISTRIBUTOR'!$C$4:$E$74,3,FALSE)</f>
        <v>160</v>
      </c>
      <c r="I6" s="20">
        <v>25</v>
      </c>
      <c r="J6" s="20">
        <f>G6*H6+I6</f>
        <v>1785</v>
      </c>
      <c r="K6" s="21"/>
    </row>
    <row r="7" spans="1:14" s="22" customFormat="1" ht="15.95" customHeight="1">
      <c r="A7" s="23">
        <f>A6+1</f>
        <v>2</v>
      </c>
      <c r="B7" s="24" t="s">
        <v>2</v>
      </c>
      <c r="C7" s="24" t="s">
        <v>125</v>
      </c>
      <c r="D7" s="24" t="s">
        <v>4</v>
      </c>
      <c r="E7" s="25" t="s">
        <v>122</v>
      </c>
      <c r="F7" s="24" t="s">
        <v>94</v>
      </c>
      <c r="G7" s="24">
        <v>23</v>
      </c>
      <c r="H7" s="26">
        <f>VLOOKUP(F7,'[1]LAXMI DISTRIBUTOR'!$C$4:$E$74,3,FALSE)</f>
        <v>118</v>
      </c>
      <c r="I7" s="26">
        <v>25</v>
      </c>
      <c r="J7" s="26">
        <f>G7*H7+I7</f>
        <v>2739</v>
      </c>
      <c r="K7" s="27"/>
    </row>
    <row r="8" spans="1:14" s="22" customFormat="1" ht="15.95" customHeight="1">
      <c r="A8" s="23">
        <f t="shared" ref="A8:A71" si="0">A7+1</f>
        <v>3</v>
      </c>
      <c r="B8" s="24" t="s">
        <v>2</v>
      </c>
      <c r="C8" s="24" t="s">
        <v>126</v>
      </c>
      <c r="D8" s="24" t="s">
        <v>5</v>
      </c>
      <c r="E8" s="25" t="s">
        <v>122</v>
      </c>
      <c r="F8" s="24" t="s">
        <v>95</v>
      </c>
      <c r="G8" s="24">
        <v>7</v>
      </c>
      <c r="H8" s="26">
        <f>VLOOKUP(F8,'[1]LAXMI DISTRIBUTOR'!$C$4:$E$74,3,FALSE)</f>
        <v>186</v>
      </c>
      <c r="I8" s="26">
        <v>25</v>
      </c>
      <c r="J8" s="26">
        <f>G8*H8+I8</f>
        <v>1327</v>
      </c>
      <c r="K8" s="27"/>
    </row>
    <row r="9" spans="1:14" s="22" customFormat="1" ht="15.95" customHeight="1">
      <c r="A9" s="23">
        <f t="shared" si="0"/>
        <v>4</v>
      </c>
      <c r="B9" s="24" t="s">
        <v>6</v>
      </c>
      <c r="C9" s="24" t="s">
        <v>127</v>
      </c>
      <c r="D9" s="24" t="s">
        <v>7</v>
      </c>
      <c r="E9" s="25" t="s">
        <v>122</v>
      </c>
      <c r="F9" s="24" t="s">
        <v>96</v>
      </c>
      <c r="G9" s="24">
        <v>1</v>
      </c>
      <c r="H9" s="26">
        <f>VLOOKUP(F9,'[1]LAXMI DISTRIBUTOR'!$C$4:$E$74,3,FALSE)</f>
        <v>105</v>
      </c>
      <c r="I9" s="26">
        <v>25</v>
      </c>
      <c r="J9" s="26"/>
      <c r="K9" s="28">
        <f>G9*H9+I9</f>
        <v>130</v>
      </c>
    </row>
    <row r="10" spans="1:14" s="22" customFormat="1" ht="15.95" customHeight="1">
      <c r="A10" s="23">
        <f t="shared" si="0"/>
        <v>5</v>
      </c>
      <c r="B10" s="24" t="s">
        <v>6</v>
      </c>
      <c r="C10" s="24" t="s">
        <v>128</v>
      </c>
      <c r="D10" s="24" t="s">
        <v>8</v>
      </c>
      <c r="E10" s="25" t="s">
        <v>122</v>
      </c>
      <c r="F10" s="24" t="s">
        <v>97</v>
      </c>
      <c r="G10" s="24">
        <v>9</v>
      </c>
      <c r="H10" s="26">
        <f>VLOOKUP(F10,'[1]LAXMI DISTRIBUTOR'!$C$4:$E$74,3,FALSE)</f>
        <v>97</v>
      </c>
      <c r="I10" s="26">
        <v>25</v>
      </c>
      <c r="J10" s="26">
        <f>G10*H10+I10</f>
        <v>898</v>
      </c>
      <c r="K10" s="28"/>
    </row>
    <row r="11" spans="1:14" s="22" customFormat="1" ht="15.95" customHeight="1">
      <c r="A11" s="23">
        <f t="shared" si="0"/>
        <v>6</v>
      </c>
      <c r="B11" s="24" t="s">
        <v>6</v>
      </c>
      <c r="C11" s="24" t="s">
        <v>129</v>
      </c>
      <c r="D11" s="24" t="s">
        <v>9</v>
      </c>
      <c r="E11" s="25" t="s">
        <v>122</v>
      </c>
      <c r="F11" s="24" t="s">
        <v>98</v>
      </c>
      <c r="G11" s="24">
        <v>18</v>
      </c>
      <c r="H11" s="26">
        <f>VLOOKUP(F11,'[1]LAXMI DISTRIBUTOR'!$C$4:$E$74,3,FALSE)</f>
        <v>119</v>
      </c>
      <c r="I11" s="26">
        <v>25</v>
      </c>
      <c r="J11" s="26">
        <f>G11*H11+I11</f>
        <v>2167</v>
      </c>
      <c r="K11" s="28"/>
    </row>
    <row r="12" spans="1:14" s="22" customFormat="1" ht="15.95" customHeight="1">
      <c r="A12" s="23">
        <f t="shared" si="0"/>
        <v>7</v>
      </c>
      <c r="B12" s="24" t="s">
        <v>6</v>
      </c>
      <c r="C12" s="24" t="s">
        <v>130</v>
      </c>
      <c r="D12" s="24" t="s">
        <v>10</v>
      </c>
      <c r="E12" s="25" t="s">
        <v>122</v>
      </c>
      <c r="F12" s="24" t="s">
        <v>99</v>
      </c>
      <c r="G12" s="24">
        <v>2</v>
      </c>
      <c r="H12" s="26">
        <f>VLOOKUP(F12,'[1]LAXMI DISTRIBUTOR'!$C$4:$E$74,3,FALSE)</f>
        <v>106</v>
      </c>
      <c r="I12" s="26">
        <v>25</v>
      </c>
      <c r="J12" s="26"/>
      <c r="K12" s="28">
        <f>G12*H12+I12</f>
        <v>237</v>
      </c>
    </row>
    <row r="13" spans="1:14" s="22" customFormat="1" ht="15.95" customHeight="1">
      <c r="A13" s="23">
        <f t="shared" si="0"/>
        <v>8</v>
      </c>
      <c r="B13" s="24" t="s">
        <v>6</v>
      </c>
      <c r="C13" s="24" t="s">
        <v>131</v>
      </c>
      <c r="D13" s="24" t="s">
        <v>11</v>
      </c>
      <c r="E13" s="25" t="s">
        <v>122</v>
      </c>
      <c r="F13" s="24" t="s">
        <v>100</v>
      </c>
      <c r="G13" s="24">
        <v>9</v>
      </c>
      <c r="H13" s="26">
        <f>VLOOKUP(F13,'[1]LAXMI DISTRIBUTOR'!$C$4:$E$74,3,FALSE)</f>
        <v>126</v>
      </c>
      <c r="I13" s="26">
        <v>25</v>
      </c>
      <c r="J13" s="26">
        <f>G13*H13+I13</f>
        <v>1159</v>
      </c>
      <c r="K13" s="28"/>
    </row>
    <row r="14" spans="1:14" s="22" customFormat="1" ht="15.95" customHeight="1">
      <c r="A14" s="23">
        <f t="shared" si="0"/>
        <v>9</v>
      </c>
      <c r="B14" s="24" t="s">
        <v>6</v>
      </c>
      <c r="C14" s="24" t="s">
        <v>132</v>
      </c>
      <c r="D14" s="24" t="s">
        <v>12</v>
      </c>
      <c r="E14" s="25" t="s">
        <v>122</v>
      </c>
      <c r="F14" s="24" t="s">
        <v>101</v>
      </c>
      <c r="G14" s="24">
        <v>3</v>
      </c>
      <c r="H14" s="26">
        <f>VLOOKUP(F14,'[1]LAXMI DISTRIBUTOR'!$C$4:$E$74,3,FALSE)</f>
        <v>105</v>
      </c>
      <c r="I14" s="26">
        <v>25</v>
      </c>
      <c r="J14" s="26"/>
      <c r="K14" s="28">
        <f>G14*H14+I14</f>
        <v>340</v>
      </c>
    </row>
    <row r="15" spans="1:14" s="22" customFormat="1" ht="15.95" customHeight="1">
      <c r="A15" s="23">
        <f t="shared" si="0"/>
        <v>10</v>
      </c>
      <c r="B15" s="24" t="s">
        <v>6</v>
      </c>
      <c r="C15" s="24" t="s">
        <v>133</v>
      </c>
      <c r="D15" s="24" t="s">
        <v>13</v>
      </c>
      <c r="E15" s="25" t="s">
        <v>122</v>
      </c>
      <c r="F15" s="24" t="s">
        <v>102</v>
      </c>
      <c r="G15" s="24">
        <v>5</v>
      </c>
      <c r="H15" s="26">
        <f>VLOOKUP(F15,'[1]LAXMI DISTRIBUTOR'!$C$4:$E$74,3,FALSE)</f>
        <v>109</v>
      </c>
      <c r="I15" s="26">
        <v>25</v>
      </c>
      <c r="J15" s="26"/>
      <c r="K15" s="28">
        <f>G15*H15+I15</f>
        <v>570</v>
      </c>
    </row>
    <row r="16" spans="1:14" s="22" customFormat="1" ht="15.95" customHeight="1">
      <c r="A16" s="23">
        <f t="shared" si="0"/>
        <v>11</v>
      </c>
      <c r="B16" s="24" t="s">
        <v>6</v>
      </c>
      <c r="C16" s="24" t="s">
        <v>134</v>
      </c>
      <c r="D16" s="24" t="s">
        <v>14</v>
      </c>
      <c r="E16" s="25" t="s">
        <v>122</v>
      </c>
      <c r="F16" s="24" t="s">
        <v>103</v>
      </c>
      <c r="G16" s="24">
        <v>21</v>
      </c>
      <c r="H16" s="26">
        <f>VLOOKUP(F16,'[1]LAXMI DISTRIBUTOR'!$C$4:$E$74,3,FALSE)</f>
        <v>106</v>
      </c>
      <c r="I16" s="26">
        <v>25</v>
      </c>
      <c r="J16" s="26">
        <f>G16*H16+I16</f>
        <v>2251</v>
      </c>
      <c r="K16" s="28"/>
    </row>
    <row r="17" spans="1:11" s="22" customFormat="1" ht="15.95" customHeight="1">
      <c r="A17" s="23">
        <f t="shared" si="0"/>
        <v>12</v>
      </c>
      <c r="B17" s="24" t="s">
        <v>6</v>
      </c>
      <c r="C17" s="24" t="s">
        <v>135</v>
      </c>
      <c r="D17" s="24" t="s">
        <v>15</v>
      </c>
      <c r="E17" s="25" t="s">
        <v>122</v>
      </c>
      <c r="F17" s="24" t="s">
        <v>104</v>
      </c>
      <c r="G17" s="24">
        <v>2</v>
      </c>
      <c r="H17" s="26">
        <f>VLOOKUP(F17,'[1]LAXMI DISTRIBUTOR'!$C$4:$E$74,3,FALSE)</f>
        <v>118</v>
      </c>
      <c r="I17" s="26">
        <v>25</v>
      </c>
      <c r="J17" s="26"/>
      <c r="K17" s="28">
        <f>G17*H17+I17</f>
        <v>261</v>
      </c>
    </row>
    <row r="18" spans="1:11" s="22" customFormat="1" ht="15.95" customHeight="1">
      <c r="A18" s="23">
        <f t="shared" si="0"/>
        <v>13</v>
      </c>
      <c r="B18" s="24" t="s">
        <v>6</v>
      </c>
      <c r="C18" s="24" t="s">
        <v>136</v>
      </c>
      <c r="D18" s="24" t="s">
        <v>16</v>
      </c>
      <c r="E18" s="25" t="s">
        <v>122</v>
      </c>
      <c r="F18" s="24" t="s">
        <v>105</v>
      </c>
      <c r="G18" s="24">
        <v>4</v>
      </c>
      <c r="H18" s="26">
        <f>VLOOKUP(F18,'[1]LAXMI DISTRIBUTOR'!$C$4:$E$74,3,FALSE)</f>
        <v>97</v>
      </c>
      <c r="I18" s="26">
        <v>25</v>
      </c>
      <c r="J18" s="26"/>
      <c r="K18" s="28">
        <f>G18*H18+I18</f>
        <v>413</v>
      </c>
    </row>
    <row r="19" spans="1:11" s="22" customFormat="1" ht="15.95" customHeight="1">
      <c r="A19" s="23">
        <f t="shared" si="0"/>
        <v>14</v>
      </c>
      <c r="B19" s="24" t="s">
        <v>6</v>
      </c>
      <c r="C19" s="24" t="s">
        <v>137</v>
      </c>
      <c r="D19" s="24" t="s">
        <v>17</v>
      </c>
      <c r="E19" s="25" t="s">
        <v>122</v>
      </c>
      <c r="F19" s="24" t="s">
        <v>106</v>
      </c>
      <c r="G19" s="24">
        <v>3</v>
      </c>
      <c r="H19" s="26">
        <f>VLOOKUP(F19,'[1]LAXMI DISTRIBUTOR'!$C$4:$E$74,3,FALSE)</f>
        <v>105</v>
      </c>
      <c r="I19" s="26">
        <v>25</v>
      </c>
      <c r="J19" s="26"/>
      <c r="K19" s="28">
        <f>G19*H19+I19</f>
        <v>340</v>
      </c>
    </row>
    <row r="20" spans="1:11" s="22" customFormat="1" ht="15.95" customHeight="1">
      <c r="A20" s="23">
        <f t="shared" si="0"/>
        <v>15</v>
      </c>
      <c r="B20" s="24" t="s">
        <v>19</v>
      </c>
      <c r="C20" s="24" t="s">
        <v>138</v>
      </c>
      <c r="D20" s="24" t="s">
        <v>20</v>
      </c>
      <c r="E20" s="25" t="s">
        <v>122</v>
      </c>
      <c r="F20" s="24" t="s">
        <v>107</v>
      </c>
      <c r="G20" s="24">
        <v>5</v>
      </c>
      <c r="H20" s="26">
        <f>VLOOKUP(F20,'[1]LAXMI DISTRIBUTOR'!$C$4:$E$74,3,FALSE)</f>
        <v>119</v>
      </c>
      <c r="I20" s="26">
        <v>25</v>
      </c>
      <c r="J20" s="26"/>
      <c r="K20" s="28">
        <f>G20*H20+I20</f>
        <v>620</v>
      </c>
    </row>
    <row r="21" spans="1:11" s="22" customFormat="1" ht="15.95" customHeight="1">
      <c r="A21" s="23">
        <f t="shared" si="0"/>
        <v>16</v>
      </c>
      <c r="B21" s="24" t="s">
        <v>19</v>
      </c>
      <c r="C21" s="24" t="s">
        <v>139</v>
      </c>
      <c r="D21" s="24" t="s">
        <v>21</v>
      </c>
      <c r="E21" s="25" t="s">
        <v>122</v>
      </c>
      <c r="F21" s="24" t="s">
        <v>100</v>
      </c>
      <c r="G21" s="24">
        <v>20</v>
      </c>
      <c r="H21" s="26">
        <f>VLOOKUP(F21,'[1]LAXMI DISTRIBUTOR'!$C$4:$E$74,3,FALSE)</f>
        <v>126</v>
      </c>
      <c r="I21" s="26">
        <v>25</v>
      </c>
      <c r="J21" s="26">
        <f>G21*H21+I21</f>
        <v>2545</v>
      </c>
      <c r="K21" s="27"/>
    </row>
    <row r="22" spans="1:11" s="22" customFormat="1" ht="15.95" customHeight="1">
      <c r="A22" s="23">
        <f t="shared" si="0"/>
        <v>17</v>
      </c>
      <c r="B22" s="24" t="s">
        <v>23</v>
      </c>
      <c r="C22" s="24" t="s">
        <v>143</v>
      </c>
      <c r="D22" s="24" t="s">
        <v>27</v>
      </c>
      <c r="E22" s="25" t="s">
        <v>122</v>
      </c>
      <c r="F22" s="24" t="s">
        <v>109</v>
      </c>
      <c r="G22" s="24">
        <v>7</v>
      </c>
      <c r="H22" s="26">
        <f>VLOOKUP(F22,'[1]LAXMI DISTRIBUTOR'!$C$4:$E$74,3,FALSE)</f>
        <v>114</v>
      </c>
      <c r="I22" s="26">
        <v>25</v>
      </c>
      <c r="J22" s="26">
        <f>G22*H22+I22</f>
        <v>823</v>
      </c>
      <c r="K22" s="27"/>
    </row>
    <row r="23" spans="1:11" s="22" customFormat="1" ht="15.95" customHeight="1">
      <c r="A23" s="23">
        <f t="shared" si="0"/>
        <v>18</v>
      </c>
      <c r="B23" s="24" t="s">
        <v>18</v>
      </c>
      <c r="C23" s="24" t="s">
        <v>140</v>
      </c>
      <c r="D23" s="24" t="s">
        <v>22</v>
      </c>
      <c r="E23" s="25" t="s">
        <v>122</v>
      </c>
      <c r="F23" s="24" t="s">
        <v>105</v>
      </c>
      <c r="G23" s="24">
        <v>13</v>
      </c>
      <c r="H23" s="26">
        <f>VLOOKUP(F23,'[1]LAXMI DISTRIBUTOR'!$C$4:$E$74,3,FALSE)</f>
        <v>97</v>
      </c>
      <c r="I23" s="26">
        <v>25</v>
      </c>
      <c r="J23" s="26">
        <f>G23*H23+I23</f>
        <v>1286</v>
      </c>
      <c r="K23" s="27"/>
    </row>
    <row r="24" spans="1:11" s="22" customFormat="1" ht="15.95" customHeight="1">
      <c r="A24" s="23">
        <f t="shared" si="0"/>
        <v>19</v>
      </c>
      <c r="B24" s="24" t="s">
        <v>18</v>
      </c>
      <c r="C24" s="24" t="s">
        <v>141</v>
      </c>
      <c r="D24" s="24" t="s">
        <v>24</v>
      </c>
      <c r="E24" s="25" t="s">
        <v>122</v>
      </c>
      <c r="F24" s="24" t="s">
        <v>108</v>
      </c>
      <c r="G24" s="24">
        <v>4</v>
      </c>
      <c r="H24" s="26">
        <f>VLOOKUP(F24,'[1]LAXMI DISTRIBUTOR'!$C$4:$E$74,3,FALSE)</f>
        <v>119</v>
      </c>
      <c r="I24" s="26">
        <v>25</v>
      </c>
      <c r="J24" s="26"/>
      <c r="K24" s="28">
        <f>G24*H24+I24</f>
        <v>501</v>
      </c>
    </row>
    <row r="25" spans="1:11" s="22" customFormat="1" ht="15.95" customHeight="1">
      <c r="A25" s="23">
        <f t="shared" si="0"/>
        <v>20</v>
      </c>
      <c r="B25" s="24" t="s">
        <v>18</v>
      </c>
      <c r="C25" s="24" t="s">
        <v>142</v>
      </c>
      <c r="D25" s="24" t="s">
        <v>26</v>
      </c>
      <c r="E25" s="25" t="s">
        <v>122</v>
      </c>
      <c r="F25" s="24" t="s">
        <v>100</v>
      </c>
      <c r="G25" s="24">
        <v>20</v>
      </c>
      <c r="H25" s="26">
        <f>VLOOKUP(F25,'[1]LAXMI DISTRIBUTOR'!$C$4:$E$74,3,FALSE)</f>
        <v>126</v>
      </c>
      <c r="I25" s="26">
        <v>25</v>
      </c>
      <c r="J25" s="26">
        <f t="shared" ref="J25:J50" si="1">G25*H25+I25</f>
        <v>2545</v>
      </c>
      <c r="K25" s="27"/>
    </row>
    <row r="26" spans="1:11" s="22" customFormat="1" ht="15.95" customHeight="1">
      <c r="A26" s="23">
        <f t="shared" si="0"/>
        <v>21</v>
      </c>
      <c r="B26" s="24" t="s">
        <v>18</v>
      </c>
      <c r="C26" s="24" t="s">
        <v>145</v>
      </c>
      <c r="D26" s="24" t="s">
        <v>30</v>
      </c>
      <c r="E26" s="25" t="s">
        <v>122</v>
      </c>
      <c r="F26" s="24" t="s">
        <v>103</v>
      </c>
      <c r="G26" s="24">
        <v>12</v>
      </c>
      <c r="H26" s="26">
        <f>VLOOKUP(F26,'[1]LAXMI DISTRIBUTOR'!$C$4:$E$74,3,FALSE)</f>
        <v>106</v>
      </c>
      <c r="I26" s="26">
        <v>25</v>
      </c>
      <c r="J26" s="26">
        <f t="shared" si="1"/>
        <v>1297</v>
      </c>
      <c r="K26" s="27"/>
    </row>
    <row r="27" spans="1:11" s="22" customFormat="1" ht="15.95" customHeight="1">
      <c r="A27" s="23">
        <f t="shared" si="0"/>
        <v>22</v>
      </c>
      <c r="B27" s="24" t="s">
        <v>25</v>
      </c>
      <c r="C27" s="24" t="s">
        <v>148</v>
      </c>
      <c r="D27" s="24" t="s">
        <v>33</v>
      </c>
      <c r="E27" s="25" t="s">
        <v>122</v>
      </c>
      <c r="F27" s="24" t="s">
        <v>111</v>
      </c>
      <c r="G27" s="24">
        <v>8</v>
      </c>
      <c r="H27" s="26">
        <f>VLOOKUP(F27,'[1]LAXMI DISTRIBUTOR'!$C$4:$E$74,3,FALSE)</f>
        <v>119</v>
      </c>
      <c r="I27" s="26">
        <v>25</v>
      </c>
      <c r="J27" s="26">
        <f t="shared" si="1"/>
        <v>977</v>
      </c>
      <c r="K27" s="27"/>
    </row>
    <row r="28" spans="1:11" s="22" customFormat="1" ht="15.95" customHeight="1">
      <c r="A28" s="23">
        <f t="shared" si="0"/>
        <v>23</v>
      </c>
      <c r="B28" s="24" t="s">
        <v>28</v>
      </c>
      <c r="C28" s="24" t="s">
        <v>144</v>
      </c>
      <c r="D28" s="24" t="s">
        <v>29</v>
      </c>
      <c r="E28" s="25" t="s">
        <v>122</v>
      </c>
      <c r="F28" s="24" t="s">
        <v>103</v>
      </c>
      <c r="G28" s="24">
        <v>7</v>
      </c>
      <c r="H28" s="26">
        <f>VLOOKUP(F28,'[1]LAXMI DISTRIBUTOR'!$C$4:$E$74,3,FALSE)</f>
        <v>106</v>
      </c>
      <c r="I28" s="26">
        <v>25</v>
      </c>
      <c r="J28" s="26">
        <f t="shared" si="1"/>
        <v>767</v>
      </c>
      <c r="K28" s="27"/>
    </row>
    <row r="29" spans="1:11" s="22" customFormat="1" ht="15.95" customHeight="1">
      <c r="A29" s="23">
        <f t="shared" si="0"/>
        <v>24</v>
      </c>
      <c r="B29" s="24" t="s">
        <v>28</v>
      </c>
      <c r="C29" s="24" t="s">
        <v>146</v>
      </c>
      <c r="D29" s="24" t="s">
        <v>31</v>
      </c>
      <c r="E29" s="25" t="s">
        <v>122</v>
      </c>
      <c r="F29" s="24" t="s">
        <v>100</v>
      </c>
      <c r="G29" s="24">
        <v>25</v>
      </c>
      <c r="H29" s="26">
        <f>VLOOKUP(F29,'[1]LAXMI DISTRIBUTOR'!$C$4:$E$74,3,FALSE)</f>
        <v>126</v>
      </c>
      <c r="I29" s="26">
        <v>25</v>
      </c>
      <c r="J29" s="26">
        <f t="shared" si="1"/>
        <v>3175</v>
      </c>
      <c r="K29" s="27"/>
    </row>
    <row r="30" spans="1:11" s="22" customFormat="1" ht="15.95" customHeight="1">
      <c r="A30" s="23">
        <f t="shared" si="0"/>
        <v>25</v>
      </c>
      <c r="B30" s="24" t="s">
        <v>28</v>
      </c>
      <c r="C30" s="24" t="s">
        <v>147</v>
      </c>
      <c r="D30" s="24" t="s">
        <v>32</v>
      </c>
      <c r="E30" s="25" t="s">
        <v>122</v>
      </c>
      <c r="F30" s="24" t="s">
        <v>110</v>
      </c>
      <c r="G30" s="24">
        <v>7</v>
      </c>
      <c r="H30" s="26">
        <f>VLOOKUP(F30,'[1]LAXMI DISTRIBUTOR'!$C$4:$E$74,3,FALSE)</f>
        <v>109</v>
      </c>
      <c r="I30" s="26">
        <v>25</v>
      </c>
      <c r="J30" s="26">
        <f t="shared" si="1"/>
        <v>788</v>
      </c>
      <c r="K30" s="27"/>
    </row>
    <row r="31" spans="1:11" s="22" customFormat="1" ht="15.95" customHeight="1">
      <c r="A31" s="23">
        <f t="shared" si="0"/>
        <v>26</v>
      </c>
      <c r="B31" s="24" t="s">
        <v>28</v>
      </c>
      <c r="C31" s="24" t="s">
        <v>149</v>
      </c>
      <c r="D31" s="24" t="s">
        <v>34</v>
      </c>
      <c r="E31" s="25" t="s">
        <v>122</v>
      </c>
      <c r="F31" s="24" t="s">
        <v>112</v>
      </c>
      <c r="G31" s="24">
        <v>15</v>
      </c>
      <c r="H31" s="26">
        <f>VLOOKUP(F31,'[1]LAXMI DISTRIBUTOR'!$C$4:$E$74,3,FALSE)</f>
        <v>120</v>
      </c>
      <c r="I31" s="26">
        <v>25</v>
      </c>
      <c r="J31" s="26">
        <f t="shared" si="1"/>
        <v>1825</v>
      </c>
      <c r="K31" s="27"/>
    </row>
    <row r="32" spans="1:11" s="22" customFormat="1" ht="15.95" customHeight="1">
      <c r="A32" s="23">
        <f t="shared" si="0"/>
        <v>27</v>
      </c>
      <c r="B32" s="24" t="s">
        <v>38</v>
      </c>
      <c r="C32" s="24" t="s">
        <v>151</v>
      </c>
      <c r="D32" s="24" t="s">
        <v>39</v>
      </c>
      <c r="E32" s="25" t="s">
        <v>122</v>
      </c>
      <c r="F32" s="24" t="s">
        <v>97</v>
      </c>
      <c r="G32" s="24">
        <v>8</v>
      </c>
      <c r="H32" s="26">
        <f>VLOOKUP(F32,'[1]LAXMI DISTRIBUTOR'!$C$4:$E$74,3,FALSE)</f>
        <v>97</v>
      </c>
      <c r="I32" s="26">
        <v>25</v>
      </c>
      <c r="J32" s="26">
        <f t="shared" si="1"/>
        <v>801</v>
      </c>
      <c r="K32" s="27"/>
    </row>
    <row r="33" spans="1:11" s="22" customFormat="1" ht="15.95" customHeight="1">
      <c r="A33" s="23">
        <f t="shared" si="0"/>
        <v>28</v>
      </c>
      <c r="B33" s="24" t="s">
        <v>35</v>
      </c>
      <c r="C33" s="24" t="s">
        <v>150</v>
      </c>
      <c r="D33" s="24" t="s">
        <v>36</v>
      </c>
      <c r="E33" s="25" t="s">
        <v>122</v>
      </c>
      <c r="F33" s="24" t="s">
        <v>100</v>
      </c>
      <c r="G33" s="24">
        <v>37</v>
      </c>
      <c r="H33" s="26">
        <f>VLOOKUP(F33,'[1]LAXMI DISTRIBUTOR'!$C$4:$E$74,3,FALSE)</f>
        <v>126</v>
      </c>
      <c r="I33" s="26">
        <v>25</v>
      </c>
      <c r="J33" s="26">
        <f t="shared" si="1"/>
        <v>4687</v>
      </c>
      <c r="K33" s="27"/>
    </row>
    <row r="34" spans="1:11" s="22" customFormat="1" ht="15.95" customHeight="1">
      <c r="A34" s="23">
        <f t="shared" si="0"/>
        <v>29</v>
      </c>
      <c r="B34" s="24" t="s">
        <v>37</v>
      </c>
      <c r="C34" s="24" t="s">
        <v>153</v>
      </c>
      <c r="D34" s="24" t="s">
        <v>42</v>
      </c>
      <c r="E34" s="25" t="s">
        <v>122</v>
      </c>
      <c r="F34" s="24" t="s">
        <v>93</v>
      </c>
      <c r="G34" s="24">
        <v>14</v>
      </c>
      <c r="H34" s="26">
        <f>VLOOKUP(F34,'[1]LAXMI DISTRIBUTOR'!$C$4:$E$74,3,FALSE)</f>
        <v>160</v>
      </c>
      <c r="I34" s="26">
        <v>25</v>
      </c>
      <c r="J34" s="26">
        <f t="shared" si="1"/>
        <v>2265</v>
      </c>
      <c r="K34" s="27"/>
    </row>
    <row r="35" spans="1:11" s="22" customFormat="1" ht="15.95" customHeight="1">
      <c r="A35" s="23">
        <f t="shared" si="0"/>
        <v>30</v>
      </c>
      <c r="B35" s="24" t="s">
        <v>40</v>
      </c>
      <c r="C35" s="24" t="s">
        <v>152</v>
      </c>
      <c r="D35" s="24" t="s">
        <v>41</v>
      </c>
      <c r="E35" s="25" t="s">
        <v>122</v>
      </c>
      <c r="F35" s="24" t="s">
        <v>94</v>
      </c>
      <c r="G35" s="24">
        <v>54</v>
      </c>
      <c r="H35" s="26">
        <f>VLOOKUP(F35,'[1]LAXMI DISTRIBUTOR'!$C$4:$E$74,3,FALSE)</f>
        <v>118</v>
      </c>
      <c r="I35" s="26">
        <v>25</v>
      </c>
      <c r="J35" s="26">
        <f t="shared" si="1"/>
        <v>6397</v>
      </c>
      <c r="K35" s="27"/>
    </row>
    <row r="36" spans="1:11" s="22" customFormat="1" ht="15.95" customHeight="1">
      <c r="A36" s="23">
        <f t="shared" si="0"/>
        <v>31</v>
      </c>
      <c r="B36" s="24" t="s">
        <v>40</v>
      </c>
      <c r="C36" s="24" t="s">
        <v>158</v>
      </c>
      <c r="D36" s="24" t="s">
        <v>49</v>
      </c>
      <c r="E36" s="25" t="s">
        <v>122</v>
      </c>
      <c r="F36" s="24" t="s">
        <v>113</v>
      </c>
      <c r="G36" s="24">
        <v>18</v>
      </c>
      <c r="H36" s="26">
        <f>VLOOKUP(F36,'[1]LAXMI DISTRIBUTOR'!$C$4:$E$74,3,FALSE)</f>
        <v>105</v>
      </c>
      <c r="I36" s="26">
        <v>25</v>
      </c>
      <c r="J36" s="26">
        <f t="shared" si="1"/>
        <v>1915</v>
      </c>
      <c r="K36" s="27"/>
    </row>
    <row r="37" spans="1:11" s="22" customFormat="1" ht="15.95" customHeight="1">
      <c r="A37" s="23">
        <f t="shared" si="0"/>
        <v>32</v>
      </c>
      <c r="B37" s="24" t="s">
        <v>40</v>
      </c>
      <c r="C37" s="24" t="s">
        <v>159</v>
      </c>
      <c r="D37" s="24" t="s">
        <v>50</v>
      </c>
      <c r="E37" s="25" t="s">
        <v>122</v>
      </c>
      <c r="F37" s="24" t="s">
        <v>114</v>
      </c>
      <c r="G37" s="24">
        <v>26</v>
      </c>
      <c r="H37" s="26">
        <f>VLOOKUP(F37,'[1]LAXMI DISTRIBUTOR'!$C$4:$E$74,3,FALSE)</f>
        <v>132</v>
      </c>
      <c r="I37" s="26">
        <v>25</v>
      </c>
      <c r="J37" s="26">
        <f t="shared" si="1"/>
        <v>3457</v>
      </c>
      <c r="K37" s="27"/>
    </row>
    <row r="38" spans="1:11" s="22" customFormat="1" ht="15.95" customHeight="1">
      <c r="A38" s="23">
        <f t="shared" si="0"/>
        <v>33</v>
      </c>
      <c r="B38" s="24" t="s">
        <v>43</v>
      </c>
      <c r="C38" s="24" t="s">
        <v>154</v>
      </c>
      <c r="D38" s="24" t="s">
        <v>44</v>
      </c>
      <c r="E38" s="25" t="s">
        <v>122</v>
      </c>
      <c r="F38" s="24" t="s">
        <v>105</v>
      </c>
      <c r="G38" s="24">
        <v>33</v>
      </c>
      <c r="H38" s="26">
        <f>VLOOKUP(F38,'[1]LAXMI DISTRIBUTOR'!$C$4:$E$74,3,FALSE)</f>
        <v>97</v>
      </c>
      <c r="I38" s="26">
        <v>25</v>
      </c>
      <c r="J38" s="26">
        <f t="shared" si="1"/>
        <v>3226</v>
      </c>
      <c r="K38" s="27"/>
    </row>
    <row r="39" spans="1:11" s="22" customFormat="1" ht="15.95" customHeight="1">
      <c r="A39" s="23">
        <f t="shared" si="0"/>
        <v>34</v>
      </c>
      <c r="B39" s="24" t="s">
        <v>43</v>
      </c>
      <c r="C39" s="24" t="s">
        <v>155</v>
      </c>
      <c r="D39" s="24" t="s">
        <v>45</v>
      </c>
      <c r="E39" s="25" t="s">
        <v>122</v>
      </c>
      <c r="F39" s="24" t="s">
        <v>103</v>
      </c>
      <c r="G39" s="24">
        <v>29</v>
      </c>
      <c r="H39" s="26">
        <f>VLOOKUP(F39,'[1]LAXMI DISTRIBUTOR'!$C$4:$E$74,3,FALSE)</f>
        <v>106</v>
      </c>
      <c r="I39" s="26">
        <v>25</v>
      </c>
      <c r="J39" s="26">
        <f t="shared" si="1"/>
        <v>3099</v>
      </c>
      <c r="K39" s="27"/>
    </row>
    <row r="40" spans="1:11" s="22" customFormat="1" ht="15.95" customHeight="1">
      <c r="A40" s="23">
        <f t="shared" si="0"/>
        <v>35</v>
      </c>
      <c r="B40" s="24" t="s">
        <v>43</v>
      </c>
      <c r="C40" s="24" t="s">
        <v>156</v>
      </c>
      <c r="D40" s="24" t="s">
        <v>47</v>
      </c>
      <c r="E40" s="25" t="s">
        <v>122</v>
      </c>
      <c r="F40" s="24" t="s">
        <v>104</v>
      </c>
      <c r="G40" s="24">
        <v>19</v>
      </c>
      <c r="H40" s="26">
        <f>VLOOKUP(F40,'[1]LAXMI DISTRIBUTOR'!$C$4:$E$74,3,FALSE)</f>
        <v>118</v>
      </c>
      <c r="I40" s="26">
        <v>25</v>
      </c>
      <c r="J40" s="26">
        <f t="shared" si="1"/>
        <v>2267</v>
      </c>
      <c r="K40" s="27"/>
    </row>
    <row r="41" spans="1:11" s="33" customFormat="1" ht="15.95" customHeight="1">
      <c r="A41" s="23">
        <f t="shared" si="0"/>
        <v>36</v>
      </c>
      <c r="B41" s="29" t="s">
        <v>43</v>
      </c>
      <c r="C41" s="29" t="s">
        <v>157</v>
      </c>
      <c r="D41" s="29" t="s">
        <v>48</v>
      </c>
      <c r="E41" s="30" t="s">
        <v>122</v>
      </c>
      <c r="F41" s="29" t="s">
        <v>100</v>
      </c>
      <c r="G41" s="29">
        <v>45</v>
      </c>
      <c r="H41" s="31">
        <f>VLOOKUP(F41,'[1]LAXMI DISTRIBUTOR'!$C$4:$E$74,3,FALSE)</f>
        <v>126</v>
      </c>
      <c r="I41" s="31">
        <v>25</v>
      </c>
      <c r="J41" s="31">
        <f t="shared" si="1"/>
        <v>5695</v>
      </c>
      <c r="K41" s="32"/>
    </row>
    <row r="42" spans="1:11" s="22" customFormat="1" ht="15.95" customHeight="1">
      <c r="A42" s="23">
        <f t="shared" si="0"/>
        <v>37</v>
      </c>
      <c r="B42" s="24" t="s">
        <v>46</v>
      </c>
      <c r="C42" s="24" t="s">
        <v>160</v>
      </c>
      <c r="D42" s="24" t="s">
        <v>51</v>
      </c>
      <c r="E42" s="25" t="s">
        <v>122</v>
      </c>
      <c r="F42" s="24" t="s">
        <v>99</v>
      </c>
      <c r="G42" s="24">
        <v>20</v>
      </c>
      <c r="H42" s="26">
        <f>VLOOKUP(F42,'[1]LAXMI DISTRIBUTOR'!$C$4:$E$74,3,FALSE)</f>
        <v>106</v>
      </c>
      <c r="I42" s="26">
        <v>25</v>
      </c>
      <c r="J42" s="26">
        <f t="shared" si="1"/>
        <v>2145</v>
      </c>
      <c r="K42" s="27"/>
    </row>
    <row r="43" spans="1:11" s="22" customFormat="1" ht="15.95" customHeight="1">
      <c r="A43" s="23">
        <f t="shared" si="0"/>
        <v>38</v>
      </c>
      <c r="B43" s="24" t="s">
        <v>46</v>
      </c>
      <c r="C43" s="24" t="s">
        <v>161</v>
      </c>
      <c r="D43" s="24" t="s">
        <v>52</v>
      </c>
      <c r="E43" s="25" t="s">
        <v>122</v>
      </c>
      <c r="F43" s="24" t="s">
        <v>94</v>
      </c>
      <c r="G43" s="24">
        <v>9</v>
      </c>
      <c r="H43" s="26">
        <f>VLOOKUP(F43,'[1]LAXMI DISTRIBUTOR'!$C$4:$E$74,3,FALSE)</f>
        <v>118</v>
      </c>
      <c r="I43" s="26">
        <v>25</v>
      </c>
      <c r="J43" s="26">
        <f t="shared" si="1"/>
        <v>1087</v>
      </c>
      <c r="K43" s="27"/>
    </row>
    <row r="44" spans="1:11" s="22" customFormat="1" ht="15.95" customHeight="1">
      <c r="A44" s="23">
        <f t="shared" si="0"/>
        <v>39</v>
      </c>
      <c r="B44" s="24" t="s">
        <v>46</v>
      </c>
      <c r="C44" s="24" t="s">
        <v>162</v>
      </c>
      <c r="D44" s="24" t="s">
        <v>53</v>
      </c>
      <c r="E44" s="25" t="s">
        <v>122</v>
      </c>
      <c r="F44" s="24" t="s">
        <v>101</v>
      </c>
      <c r="G44" s="24">
        <v>24</v>
      </c>
      <c r="H44" s="26">
        <f>VLOOKUP(F44,'[1]LAXMI DISTRIBUTOR'!$C$4:$E$74,3,FALSE)</f>
        <v>105</v>
      </c>
      <c r="I44" s="26">
        <v>25</v>
      </c>
      <c r="J44" s="26">
        <f t="shared" si="1"/>
        <v>2545</v>
      </c>
      <c r="K44" s="27"/>
    </row>
    <row r="45" spans="1:11" s="22" customFormat="1" ht="15.95" customHeight="1">
      <c r="A45" s="23">
        <f t="shared" si="0"/>
        <v>40</v>
      </c>
      <c r="B45" s="24" t="s">
        <v>46</v>
      </c>
      <c r="C45" s="24" t="s">
        <v>165</v>
      </c>
      <c r="D45" s="24" t="s">
        <v>58</v>
      </c>
      <c r="E45" s="25" t="s">
        <v>122</v>
      </c>
      <c r="F45" s="24" t="s">
        <v>100</v>
      </c>
      <c r="G45" s="24">
        <v>39</v>
      </c>
      <c r="H45" s="26">
        <f>VLOOKUP(F45,'[1]LAXMI DISTRIBUTOR'!$C$4:$E$74,3,FALSE)</f>
        <v>126</v>
      </c>
      <c r="I45" s="26">
        <v>25</v>
      </c>
      <c r="J45" s="26">
        <f t="shared" si="1"/>
        <v>4939</v>
      </c>
      <c r="K45" s="27"/>
    </row>
    <row r="46" spans="1:11" s="22" customFormat="1" ht="15.95" customHeight="1">
      <c r="A46" s="23">
        <f t="shared" si="0"/>
        <v>41</v>
      </c>
      <c r="B46" s="24" t="s">
        <v>54</v>
      </c>
      <c r="C46" s="24" t="s">
        <v>163</v>
      </c>
      <c r="D46" s="24" t="s">
        <v>55</v>
      </c>
      <c r="E46" s="25" t="s">
        <v>122</v>
      </c>
      <c r="F46" s="24" t="s">
        <v>100</v>
      </c>
      <c r="G46" s="24">
        <v>50</v>
      </c>
      <c r="H46" s="26">
        <f>VLOOKUP(F46,'[1]LAXMI DISTRIBUTOR'!$C$4:$E$74,3,FALSE)</f>
        <v>126</v>
      </c>
      <c r="I46" s="26">
        <v>25</v>
      </c>
      <c r="J46" s="26">
        <f t="shared" si="1"/>
        <v>6325</v>
      </c>
      <c r="K46" s="27"/>
    </row>
    <row r="47" spans="1:11" s="22" customFormat="1" ht="15.95" customHeight="1">
      <c r="A47" s="23">
        <f t="shared" si="0"/>
        <v>42</v>
      </c>
      <c r="B47" s="24" t="s">
        <v>54</v>
      </c>
      <c r="C47" s="24" t="s">
        <v>164</v>
      </c>
      <c r="D47" s="24" t="s">
        <v>56</v>
      </c>
      <c r="E47" s="25" t="s">
        <v>122</v>
      </c>
      <c r="F47" s="24" t="s">
        <v>98</v>
      </c>
      <c r="G47" s="24">
        <v>14</v>
      </c>
      <c r="H47" s="26">
        <f>VLOOKUP(F47,'[1]LAXMI DISTRIBUTOR'!$C$4:$E$74,3,FALSE)</f>
        <v>119</v>
      </c>
      <c r="I47" s="26">
        <v>25</v>
      </c>
      <c r="J47" s="26">
        <f t="shared" si="1"/>
        <v>1691</v>
      </c>
      <c r="K47" s="27"/>
    </row>
    <row r="48" spans="1:11" s="22" customFormat="1" ht="15.95" customHeight="1">
      <c r="A48" s="23">
        <f t="shared" si="0"/>
        <v>43</v>
      </c>
      <c r="B48" s="24" t="s">
        <v>57</v>
      </c>
      <c r="C48" s="24" t="s">
        <v>166</v>
      </c>
      <c r="D48" s="24" t="s">
        <v>59</v>
      </c>
      <c r="E48" s="25" t="s">
        <v>122</v>
      </c>
      <c r="F48" s="24" t="s">
        <v>115</v>
      </c>
      <c r="G48" s="24">
        <v>15</v>
      </c>
      <c r="H48" s="26">
        <f>VLOOKUP(F48,'[1]LAXMI DISTRIBUTOR'!$C$4:$E$74,3,FALSE)</f>
        <v>119</v>
      </c>
      <c r="I48" s="26">
        <v>25</v>
      </c>
      <c r="J48" s="26">
        <f t="shared" si="1"/>
        <v>1810</v>
      </c>
      <c r="K48" s="27"/>
    </row>
    <row r="49" spans="1:11" s="22" customFormat="1" ht="15.95" customHeight="1">
      <c r="A49" s="23">
        <f t="shared" si="0"/>
        <v>44</v>
      </c>
      <c r="B49" s="24" t="s">
        <v>57</v>
      </c>
      <c r="C49" s="24" t="s">
        <v>167</v>
      </c>
      <c r="D49" s="24" t="s">
        <v>61</v>
      </c>
      <c r="E49" s="25" t="s">
        <v>122</v>
      </c>
      <c r="F49" s="24" t="s">
        <v>101</v>
      </c>
      <c r="G49" s="24">
        <v>17</v>
      </c>
      <c r="H49" s="26">
        <f>VLOOKUP(F49,'[1]LAXMI DISTRIBUTOR'!$C$4:$E$74,3,FALSE)</f>
        <v>105</v>
      </c>
      <c r="I49" s="26">
        <v>25</v>
      </c>
      <c r="J49" s="26">
        <f t="shared" si="1"/>
        <v>1810</v>
      </c>
      <c r="K49" s="27"/>
    </row>
    <row r="50" spans="1:11" s="22" customFormat="1" ht="15.95" customHeight="1">
      <c r="A50" s="23">
        <f t="shared" si="0"/>
        <v>45</v>
      </c>
      <c r="B50" s="24" t="s">
        <v>57</v>
      </c>
      <c r="C50" s="24" t="s">
        <v>170</v>
      </c>
      <c r="D50" s="24" t="s">
        <v>65</v>
      </c>
      <c r="E50" s="25" t="s">
        <v>122</v>
      </c>
      <c r="F50" s="24" t="s">
        <v>116</v>
      </c>
      <c r="G50" s="24">
        <v>24</v>
      </c>
      <c r="H50" s="26">
        <f>VLOOKUP(F50,'[1]LAXMI DISTRIBUTOR'!$C$4:$E$74,3,FALSE)</f>
        <v>120</v>
      </c>
      <c r="I50" s="26">
        <v>25</v>
      </c>
      <c r="J50" s="26">
        <f t="shared" si="1"/>
        <v>2905</v>
      </c>
      <c r="K50" s="27"/>
    </row>
    <row r="51" spans="1:11" s="22" customFormat="1" ht="15.95" customHeight="1">
      <c r="A51" s="23">
        <f t="shared" si="0"/>
        <v>46</v>
      </c>
      <c r="B51" s="24" t="s">
        <v>60</v>
      </c>
      <c r="C51" s="24" t="s">
        <v>168</v>
      </c>
      <c r="D51" s="24" t="s">
        <v>62</v>
      </c>
      <c r="E51" s="25" t="s">
        <v>122</v>
      </c>
      <c r="F51" s="24" t="s">
        <v>104</v>
      </c>
      <c r="G51" s="24">
        <v>5</v>
      </c>
      <c r="H51" s="26">
        <f>VLOOKUP(F51,'[1]LAXMI DISTRIBUTOR'!$C$4:$E$74,3,FALSE)</f>
        <v>118</v>
      </c>
      <c r="I51" s="26">
        <v>25</v>
      </c>
      <c r="J51" s="26"/>
      <c r="K51" s="28">
        <f>G51*H51+I51</f>
        <v>615</v>
      </c>
    </row>
    <row r="52" spans="1:11" s="22" customFormat="1" ht="15.95" customHeight="1">
      <c r="A52" s="23">
        <f t="shared" si="0"/>
        <v>47</v>
      </c>
      <c r="B52" s="24" t="s">
        <v>60</v>
      </c>
      <c r="C52" s="24" t="s">
        <v>169</v>
      </c>
      <c r="D52" s="24" t="s">
        <v>63</v>
      </c>
      <c r="E52" s="25" t="s">
        <v>122</v>
      </c>
      <c r="F52" s="24" t="s">
        <v>100</v>
      </c>
      <c r="G52" s="24">
        <v>21</v>
      </c>
      <c r="H52" s="26">
        <f>VLOOKUP(F52,'[1]LAXMI DISTRIBUTOR'!$C$4:$E$74,3,FALSE)</f>
        <v>126</v>
      </c>
      <c r="I52" s="26">
        <v>25</v>
      </c>
      <c r="J52" s="26">
        <f>G52*H52+I52</f>
        <v>2671</v>
      </c>
      <c r="K52" s="27"/>
    </row>
    <row r="53" spans="1:11" s="22" customFormat="1" ht="15.95" customHeight="1">
      <c r="A53" s="23">
        <f t="shared" si="0"/>
        <v>48</v>
      </c>
      <c r="B53" s="24" t="s">
        <v>64</v>
      </c>
      <c r="C53" s="24" t="s">
        <v>171</v>
      </c>
      <c r="D53" s="24" t="s">
        <v>66</v>
      </c>
      <c r="E53" s="25" t="s">
        <v>122</v>
      </c>
      <c r="F53" s="24" t="s">
        <v>100</v>
      </c>
      <c r="G53" s="24">
        <v>19</v>
      </c>
      <c r="H53" s="26">
        <f>VLOOKUP(F53,'[1]LAXMI DISTRIBUTOR'!$C$4:$E$74,3,FALSE)</f>
        <v>126</v>
      </c>
      <c r="I53" s="26">
        <v>25</v>
      </c>
      <c r="J53" s="26">
        <f>G53*H53+I53</f>
        <v>2419</v>
      </c>
      <c r="K53" s="27"/>
    </row>
    <row r="54" spans="1:11" s="22" customFormat="1" ht="15.95" customHeight="1">
      <c r="A54" s="23">
        <f t="shared" si="0"/>
        <v>49</v>
      </c>
      <c r="B54" s="24" t="s">
        <v>64</v>
      </c>
      <c r="C54" s="24" t="s">
        <v>172</v>
      </c>
      <c r="D54" s="24" t="s">
        <v>67</v>
      </c>
      <c r="E54" s="25" t="s">
        <v>122</v>
      </c>
      <c r="F54" s="24" t="s">
        <v>102</v>
      </c>
      <c r="G54" s="24">
        <v>8</v>
      </c>
      <c r="H54" s="26">
        <f>VLOOKUP(F54,'[1]LAXMI DISTRIBUTOR'!$C$4:$E$74,3,FALSE)</f>
        <v>109</v>
      </c>
      <c r="I54" s="26">
        <v>25</v>
      </c>
      <c r="J54" s="26">
        <f>G54*H54+I54</f>
        <v>897</v>
      </c>
      <c r="K54" s="27"/>
    </row>
    <row r="55" spans="1:11" s="22" customFormat="1" ht="15.95" customHeight="1">
      <c r="A55" s="23">
        <f t="shared" si="0"/>
        <v>50</v>
      </c>
      <c r="B55" s="24" t="s">
        <v>64</v>
      </c>
      <c r="C55" s="24" t="s">
        <v>173</v>
      </c>
      <c r="D55" s="24" t="s">
        <v>69</v>
      </c>
      <c r="E55" s="25" t="s">
        <v>122</v>
      </c>
      <c r="F55" s="24" t="s">
        <v>117</v>
      </c>
      <c r="G55" s="24">
        <v>5</v>
      </c>
      <c r="H55" s="26">
        <f>VLOOKUP(F55,'[1]LAXMI DISTRIBUTOR'!$C$4:$E$74,3,FALSE)</f>
        <v>113</v>
      </c>
      <c r="I55" s="26">
        <v>25</v>
      </c>
      <c r="J55" s="26"/>
      <c r="K55" s="28">
        <f>G55*H55+I55</f>
        <v>590</v>
      </c>
    </row>
    <row r="56" spans="1:11" s="22" customFormat="1" ht="15.95" customHeight="1">
      <c r="A56" s="23">
        <f t="shared" si="0"/>
        <v>51</v>
      </c>
      <c r="B56" s="24" t="s">
        <v>64</v>
      </c>
      <c r="C56" s="24" t="s">
        <v>176</v>
      </c>
      <c r="D56" s="24" t="s">
        <v>72</v>
      </c>
      <c r="E56" s="25" t="s">
        <v>122</v>
      </c>
      <c r="F56" s="24" t="s">
        <v>118</v>
      </c>
      <c r="G56" s="24">
        <v>3</v>
      </c>
      <c r="H56" s="26">
        <f>VLOOKUP(F56,'[1]LAXMI DISTRIBUTOR'!$C$4:$E$74,3,FALSE)</f>
        <v>135</v>
      </c>
      <c r="I56" s="26">
        <v>25</v>
      </c>
      <c r="J56" s="26"/>
      <c r="K56" s="28">
        <f>G56*H56+I56</f>
        <v>430</v>
      </c>
    </row>
    <row r="57" spans="1:11" s="22" customFormat="1" ht="15.95" customHeight="1">
      <c r="A57" s="23">
        <f t="shared" si="0"/>
        <v>52</v>
      </c>
      <c r="B57" s="24" t="s">
        <v>68</v>
      </c>
      <c r="C57" s="24" t="s">
        <v>174</v>
      </c>
      <c r="D57" s="24" t="s">
        <v>70</v>
      </c>
      <c r="E57" s="25" t="s">
        <v>122</v>
      </c>
      <c r="F57" s="24" t="s">
        <v>109</v>
      </c>
      <c r="G57" s="24">
        <v>15</v>
      </c>
      <c r="H57" s="26">
        <f>VLOOKUP(F57,'[1]LAXMI DISTRIBUTOR'!$C$4:$E$74,3,FALSE)</f>
        <v>114</v>
      </c>
      <c r="I57" s="26">
        <v>25</v>
      </c>
      <c r="J57" s="26">
        <f>G57*H57+I57</f>
        <v>1735</v>
      </c>
      <c r="K57" s="28"/>
    </row>
    <row r="58" spans="1:11" s="22" customFormat="1" ht="15.95" customHeight="1">
      <c r="A58" s="23">
        <f t="shared" si="0"/>
        <v>53</v>
      </c>
      <c r="B58" s="24" t="s">
        <v>0</v>
      </c>
      <c r="C58" s="24" t="s">
        <v>123</v>
      </c>
      <c r="D58" s="24" t="s">
        <v>1</v>
      </c>
      <c r="E58" s="25" t="s">
        <v>122</v>
      </c>
      <c r="F58" s="25" t="s">
        <v>199</v>
      </c>
      <c r="G58" s="24">
        <v>5</v>
      </c>
      <c r="H58" s="26">
        <f>VLOOKUP(F58,'[1]LAXMI DISTRIBUTOR'!$C$4:$E$74,3,FALSE)</f>
        <v>122</v>
      </c>
      <c r="I58" s="26">
        <v>25</v>
      </c>
      <c r="J58" s="26"/>
      <c r="K58" s="28">
        <f>G58*H58+I58</f>
        <v>635</v>
      </c>
    </row>
    <row r="59" spans="1:11" s="22" customFormat="1" ht="15.95" customHeight="1">
      <c r="A59" s="23">
        <f t="shared" si="0"/>
        <v>54</v>
      </c>
      <c r="B59" s="24" t="s">
        <v>0</v>
      </c>
      <c r="C59" s="24" t="s">
        <v>175</v>
      </c>
      <c r="D59" s="24" t="s">
        <v>71</v>
      </c>
      <c r="E59" s="25" t="s">
        <v>122</v>
      </c>
      <c r="F59" s="24" t="s">
        <v>106</v>
      </c>
      <c r="G59" s="24">
        <v>16</v>
      </c>
      <c r="H59" s="26">
        <f>VLOOKUP(F59,'[1]LAXMI DISTRIBUTOR'!$C$4:$E$74,3,FALSE)</f>
        <v>105</v>
      </c>
      <c r="I59" s="26">
        <v>25</v>
      </c>
      <c r="J59" s="26">
        <f t="shared" ref="J59:J75" si="2">G59*H59+I59</f>
        <v>1705</v>
      </c>
      <c r="K59" s="27"/>
    </row>
    <row r="60" spans="1:11" s="22" customFormat="1" ht="15.95" customHeight="1">
      <c r="A60" s="23">
        <f t="shared" si="0"/>
        <v>55</v>
      </c>
      <c r="B60" s="24" t="s">
        <v>0</v>
      </c>
      <c r="C60" s="24" t="s">
        <v>177</v>
      </c>
      <c r="D60" s="24" t="s">
        <v>73</v>
      </c>
      <c r="E60" s="25" t="s">
        <v>122</v>
      </c>
      <c r="F60" s="24" t="s">
        <v>95</v>
      </c>
      <c r="G60" s="24">
        <v>8</v>
      </c>
      <c r="H60" s="26">
        <f>VLOOKUP(F60,'[1]LAXMI DISTRIBUTOR'!$C$4:$E$74,3,FALSE)</f>
        <v>186</v>
      </c>
      <c r="I60" s="26">
        <v>25</v>
      </c>
      <c r="J60" s="26">
        <f t="shared" si="2"/>
        <v>1513</v>
      </c>
      <c r="K60" s="27"/>
    </row>
    <row r="61" spans="1:11" s="22" customFormat="1" ht="15.95" customHeight="1">
      <c r="A61" s="23">
        <f t="shared" si="0"/>
        <v>56</v>
      </c>
      <c r="B61" s="24" t="s">
        <v>0</v>
      </c>
      <c r="C61" s="24" t="s">
        <v>178</v>
      </c>
      <c r="D61" s="24" t="s">
        <v>74</v>
      </c>
      <c r="E61" s="25" t="s">
        <v>122</v>
      </c>
      <c r="F61" s="24" t="s">
        <v>103</v>
      </c>
      <c r="G61" s="24">
        <v>13</v>
      </c>
      <c r="H61" s="26">
        <f>VLOOKUP(F61,'[1]LAXMI DISTRIBUTOR'!$C$4:$E$74,3,FALSE)</f>
        <v>106</v>
      </c>
      <c r="I61" s="26">
        <v>25</v>
      </c>
      <c r="J61" s="26">
        <f t="shared" si="2"/>
        <v>1403</v>
      </c>
      <c r="K61" s="27"/>
    </row>
    <row r="62" spans="1:11" s="22" customFormat="1" ht="15.95" customHeight="1">
      <c r="A62" s="23">
        <f t="shared" si="0"/>
        <v>57</v>
      </c>
      <c r="B62" s="24" t="s">
        <v>0</v>
      </c>
      <c r="C62" s="24" t="s">
        <v>179</v>
      </c>
      <c r="D62" s="24" t="s">
        <v>76</v>
      </c>
      <c r="E62" s="25" t="s">
        <v>122</v>
      </c>
      <c r="F62" s="24" t="s">
        <v>112</v>
      </c>
      <c r="G62" s="24">
        <v>22</v>
      </c>
      <c r="H62" s="26">
        <f>VLOOKUP(F62,'[1]LAXMI DISTRIBUTOR'!$C$4:$E$74,3,FALSE)</f>
        <v>120</v>
      </c>
      <c r="I62" s="26">
        <v>25</v>
      </c>
      <c r="J62" s="26">
        <f t="shared" si="2"/>
        <v>2665</v>
      </c>
      <c r="K62" s="27"/>
    </row>
    <row r="63" spans="1:11" s="22" customFormat="1" ht="15.95" customHeight="1">
      <c r="A63" s="23">
        <f t="shared" si="0"/>
        <v>58</v>
      </c>
      <c r="B63" s="24" t="s">
        <v>75</v>
      </c>
      <c r="C63" s="24" t="s">
        <v>180</v>
      </c>
      <c r="D63" s="24" t="s">
        <v>77</v>
      </c>
      <c r="E63" s="25" t="s">
        <v>122</v>
      </c>
      <c r="F63" s="24" t="s">
        <v>100</v>
      </c>
      <c r="G63" s="24">
        <v>32</v>
      </c>
      <c r="H63" s="26">
        <f>VLOOKUP(F63,'[1]LAXMI DISTRIBUTOR'!$C$4:$E$74,3,FALSE)</f>
        <v>126</v>
      </c>
      <c r="I63" s="26">
        <v>25</v>
      </c>
      <c r="J63" s="26">
        <f t="shared" si="2"/>
        <v>4057</v>
      </c>
      <c r="K63" s="27"/>
    </row>
    <row r="64" spans="1:11" s="22" customFormat="1" ht="15.95" customHeight="1">
      <c r="A64" s="23">
        <f t="shared" si="0"/>
        <v>59</v>
      </c>
      <c r="B64" s="24" t="s">
        <v>75</v>
      </c>
      <c r="C64" s="24" t="s">
        <v>181</v>
      </c>
      <c r="D64" s="24" t="s">
        <v>79</v>
      </c>
      <c r="E64" s="25" t="s">
        <v>122</v>
      </c>
      <c r="F64" s="24" t="s">
        <v>93</v>
      </c>
      <c r="G64" s="24">
        <v>17</v>
      </c>
      <c r="H64" s="26">
        <f>VLOOKUP(F64,'[1]LAXMI DISTRIBUTOR'!$C$4:$E$74,3,FALSE)</f>
        <v>160</v>
      </c>
      <c r="I64" s="26">
        <v>25</v>
      </c>
      <c r="J64" s="26">
        <f t="shared" si="2"/>
        <v>2745</v>
      </c>
      <c r="K64" s="27"/>
    </row>
    <row r="65" spans="1:11" s="22" customFormat="1" ht="15.95" customHeight="1">
      <c r="A65" s="23">
        <f t="shared" si="0"/>
        <v>60</v>
      </c>
      <c r="B65" s="24" t="s">
        <v>75</v>
      </c>
      <c r="C65" s="24" t="s">
        <v>182</v>
      </c>
      <c r="D65" s="24" t="s">
        <v>80</v>
      </c>
      <c r="E65" s="25" t="s">
        <v>122</v>
      </c>
      <c r="F65" s="24" t="s">
        <v>119</v>
      </c>
      <c r="G65" s="24">
        <v>47</v>
      </c>
      <c r="H65" s="26">
        <f>VLOOKUP(F65,'[1]LAXMI DISTRIBUTOR'!$C$4:$E$74,3,FALSE)</f>
        <v>151</v>
      </c>
      <c r="I65" s="26">
        <v>25</v>
      </c>
      <c r="J65" s="26">
        <f t="shared" si="2"/>
        <v>7122</v>
      </c>
      <c r="K65" s="27"/>
    </row>
    <row r="66" spans="1:11" s="22" customFormat="1" ht="15.95" customHeight="1">
      <c r="A66" s="23">
        <f t="shared" si="0"/>
        <v>61</v>
      </c>
      <c r="B66" s="24" t="s">
        <v>75</v>
      </c>
      <c r="C66" s="24" t="s">
        <v>190</v>
      </c>
      <c r="D66" s="24" t="s">
        <v>88</v>
      </c>
      <c r="E66" s="25" t="s">
        <v>122</v>
      </c>
      <c r="F66" s="24" t="s">
        <v>97</v>
      </c>
      <c r="G66" s="24">
        <v>39</v>
      </c>
      <c r="H66" s="26">
        <f>VLOOKUP(F66,'[1]LAXMI DISTRIBUTOR'!$C$4:$E$74,3,FALSE)</f>
        <v>97</v>
      </c>
      <c r="I66" s="26">
        <v>25</v>
      </c>
      <c r="J66" s="26">
        <f t="shared" si="2"/>
        <v>3808</v>
      </c>
      <c r="K66" s="27"/>
    </row>
    <row r="67" spans="1:11" s="22" customFormat="1" ht="15.95" customHeight="1">
      <c r="A67" s="23">
        <f t="shared" si="0"/>
        <v>62</v>
      </c>
      <c r="B67" s="24" t="s">
        <v>78</v>
      </c>
      <c r="C67" s="24" t="s">
        <v>183</v>
      </c>
      <c r="D67" s="24" t="s">
        <v>81</v>
      </c>
      <c r="E67" s="25" t="s">
        <v>122</v>
      </c>
      <c r="F67" s="25" t="s">
        <v>200</v>
      </c>
      <c r="G67" s="24">
        <v>11</v>
      </c>
      <c r="H67" s="26">
        <v>92</v>
      </c>
      <c r="I67" s="26">
        <v>25</v>
      </c>
      <c r="J67" s="26">
        <f t="shared" si="2"/>
        <v>1037</v>
      </c>
      <c r="K67" s="27"/>
    </row>
    <row r="68" spans="1:11" s="22" customFormat="1" ht="15.95" customHeight="1">
      <c r="A68" s="23">
        <f t="shared" si="0"/>
        <v>63</v>
      </c>
      <c r="B68" s="24" t="s">
        <v>78</v>
      </c>
      <c r="C68" s="24" t="s">
        <v>184</v>
      </c>
      <c r="D68" s="24" t="s">
        <v>82</v>
      </c>
      <c r="E68" s="25" t="s">
        <v>122</v>
      </c>
      <c r="F68" s="24" t="s">
        <v>101</v>
      </c>
      <c r="G68" s="24">
        <v>9</v>
      </c>
      <c r="H68" s="26">
        <f>VLOOKUP(F68,'[1]LAXMI DISTRIBUTOR'!$C$4:$E$74,3,FALSE)</f>
        <v>105</v>
      </c>
      <c r="I68" s="26">
        <v>25</v>
      </c>
      <c r="J68" s="26">
        <f t="shared" si="2"/>
        <v>970</v>
      </c>
      <c r="K68" s="27"/>
    </row>
    <row r="69" spans="1:11" s="22" customFormat="1" ht="15.95" customHeight="1">
      <c r="A69" s="23">
        <f t="shared" si="0"/>
        <v>64</v>
      </c>
      <c r="B69" s="24" t="s">
        <v>78</v>
      </c>
      <c r="C69" s="24" t="s">
        <v>185</v>
      </c>
      <c r="D69" s="24" t="s">
        <v>83</v>
      </c>
      <c r="E69" s="25" t="s">
        <v>122</v>
      </c>
      <c r="F69" s="24" t="s">
        <v>100</v>
      </c>
      <c r="G69" s="24">
        <v>14</v>
      </c>
      <c r="H69" s="26">
        <f>VLOOKUP(F69,'[1]LAXMI DISTRIBUTOR'!$C$4:$E$74,3,FALSE)</f>
        <v>126</v>
      </c>
      <c r="I69" s="26">
        <v>25</v>
      </c>
      <c r="J69" s="26">
        <f t="shared" si="2"/>
        <v>1789</v>
      </c>
      <c r="K69" s="27"/>
    </row>
    <row r="70" spans="1:11" s="22" customFormat="1" ht="15.95" customHeight="1">
      <c r="A70" s="23">
        <f t="shared" si="0"/>
        <v>65</v>
      </c>
      <c r="B70" s="24" t="s">
        <v>78</v>
      </c>
      <c r="C70" s="24" t="s">
        <v>186</v>
      </c>
      <c r="D70" s="24" t="s">
        <v>84</v>
      </c>
      <c r="E70" s="25" t="s">
        <v>122</v>
      </c>
      <c r="F70" s="24" t="s">
        <v>103</v>
      </c>
      <c r="G70" s="24">
        <v>31</v>
      </c>
      <c r="H70" s="26">
        <f>VLOOKUP(F70,'[1]LAXMI DISTRIBUTOR'!$C$4:$E$74,3,FALSE)</f>
        <v>106</v>
      </c>
      <c r="I70" s="26">
        <v>25</v>
      </c>
      <c r="J70" s="26">
        <f t="shared" si="2"/>
        <v>3311</v>
      </c>
      <c r="K70" s="27"/>
    </row>
    <row r="71" spans="1:11" s="22" customFormat="1" ht="15.95" customHeight="1">
      <c r="A71" s="23">
        <f t="shared" si="0"/>
        <v>66</v>
      </c>
      <c r="B71" s="24" t="s">
        <v>78</v>
      </c>
      <c r="C71" s="24" t="s">
        <v>187</v>
      </c>
      <c r="D71" s="24" t="s">
        <v>85</v>
      </c>
      <c r="E71" s="25" t="s">
        <v>122</v>
      </c>
      <c r="F71" s="24" t="s">
        <v>120</v>
      </c>
      <c r="G71" s="24">
        <v>7</v>
      </c>
      <c r="H71" s="26">
        <f>VLOOKUP(F71,'[1]LAXMI DISTRIBUTOR'!$C$4:$E$74,3,FALSE)</f>
        <v>160</v>
      </c>
      <c r="I71" s="26">
        <v>25</v>
      </c>
      <c r="J71" s="26">
        <f t="shared" si="2"/>
        <v>1145</v>
      </c>
      <c r="K71" s="27"/>
    </row>
    <row r="72" spans="1:11" s="22" customFormat="1" ht="15.95" customHeight="1">
      <c r="A72" s="23">
        <f t="shared" ref="A72:A77" si="3">A71+1</f>
        <v>67</v>
      </c>
      <c r="B72" s="24" t="s">
        <v>78</v>
      </c>
      <c r="C72" s="24" t="s">
        <v>188</v>
      </c>
      <c r="D72" s="24" t="s">
        <v>86</v>
      </c>
      <c r="E72" s="25" t="s">
        <v>122</v>
      </c>
      <c r="F72" s="24" t="s">
        <v>111</v>
      </c>
      <c r="G72" s="24">
        <v>11</v>
      </c>
      <c r="H72" s="26">
        <f>VLOOKUP(F72,'[1]LAXMI DISTRIBUTOR'!$C$4:$E$74,3,FALSE)</f>
        <v>119</v>
      </c>
      <c r="I72" s="26">
        <v>25</v>
      </c>
      <c r="J72" s="26">
        <f t="shared" si="2"/>
        <v>1334</v>
      </c>
      <c r="K72" s="27"/>
    </row>
    <row r="73" spans="1:11" s="22" customFormat="1" ht="15.95" customHeight="1">
      <c r="A73" s="23">
        <f t="shared" si="3"/>
        <v>68</v>
      </c>
      <c r="B73" s="24" t="s">
        <v>78</v>
      </c>
      <c r="C73" s="24" t="s">
        <v>189</v>
      </c>
      <c r="D73" s="24" t="s">
        <v>87</v>
      </c>
      <c r="E73" s="25" t="s">
        <v>122</v>
      </c>
      <c r="F73" s="24" t="s">
        <v>94</v>
      </c>
      <c r="G73" s="24">
        <v>19</v>
      </c>
      <c r="H73" s="26">
        <f>VLOOKUP(F73,'[1]LAXMI DISTRIBUTOR'!$C$4:$E$74,3,FALSE)</f>
        <v>118</v>
      </c>
      <c r="I73" s="26">
        <v>25</v>
      </c>
      <c r="J73" s="26">
        <f t="shared" si="2"/>
        <v>2267</v>
      </c>
      <c r="K73" s="27"/>
    </row>
    <row r="74" spans="1:11" s="22" customFormat="1" ht="15.95" customHeight="1">
      <c r="A74" s="23">
        <f t="shared" si="3"/>
        <v>69</v>
      </c>
      <c r="B74" s="24" t="s">
        <v>78</v>
      </c>
      <c r="C74" s="24" t="s">
        <v>191</v>
      </c>
      <c r="D74" s="24" t="s">
        <v>89</v>
      </c>
      <c r="E74" s="25" t="s">
        <v>122</v>
      </c>
      <c r="F74" s="24" t="s">
        <v>96</v>
      </c>
      <c r="G74" s="24">
        <v>8</v>
      </c>
      <c r="H74" s="26">
        <f>VLOOKUP(F74,'[1]LAXMI DISTRIBUTOR'!$C$4:$E$74,3,FALSE)</f>
        <v>105</v>
      </c>
      <c r="I74" s="26">
        <v>25</v>
      </c>
      <c r="J74" s="26">
        <f t="shared" si="2"/>
        <v>865</v>
      </c>
      <c r="K74" s="27"/>
    </row>
    <row r="75" spans="1:11" s="22" customFormat="1" ht="15.95" customHeight="1">
      <c r="A75" s="23">
        <f t="shared" si="3"/>
        <v>70</v>
      </c>
      <c r="B75" s="24" t="s">
        <v>78</v>
      </c>
      <c r="C75" s="24" t="s">
        <v>192</v>
      </c>
      <c r="D75" s="24" t="s">
        <v>90</v>
      </c>
      <c r="E75" s="25" t="s">
        <v>122</v>
      </c>
      <c r="F75" s="24" t="s">
        <v>119</v>
      </c>
      <c r="G75" s="24">
        <v>13</v>
      </c>
      <c r="H75" s="26">
        <f>VLOOKUP(F75,'[1]LAXMI DISTRIBUTOR'!$C$4:$E$74,3,FALSE)</f>
        <v>151</v>
      </c>
      <c r="I75" s="26">
        <v>25</v>
      </c>
      <c r="J75" s="26">
        <f t="shared" si="2"/>
        <v>1988</v>
      </c>
      <c r="K75" s="27"/>
    </row>
    <row r="76" spans="1:11" s="22" customFormat="1" ht="15.95" customHeight="1">
      <c r="A76" s="23">
        <f t="shared" si="3"/>
        <v>71</v>
      </c>
      <c r="B76" s="24" t="s">
        <v>78</v>
      </c>
      <c r="C76" s="24" t="s">
        <v>193</v>
      </c>
      <c r="D76" s="24" t="s">
        <v>91</v>
      </c>
      <c r="E76" s="25" t="s">
        <v>122</v>
      </c>
      <c r="F76" s="24" t="s">
        <v>121</v>
      </c>
      <c r="G76" s="24">
        <v>2</v>
      </c>
      <c r="H76" s="26">
        <f>VLOOKUP(F76,'[1]LAXMI DISTRIBUTOR'!$C$4:$E$74,3,FALSE)</f>
        <v>119</v>
      </c>
      <c r="I76" s="26">
        <v>25</v>
      </c>
      <c r="J76" s="26"/>
      <c r="K76" s="28">
        <f>G76*H76+I76</f>
        <v>263</v>
      </c>
    </row>
    <row r="77" spans="1:11" s="22" customFormat="1" ht="15.95" customHeight="1" thickBot="1">
      <c r="A77" s="23">
        <f t="shared" si="3"/>
        <v>72</v>
      </c>
      <c r="B77" s="34" t="s">
        <v>78</v>
      </c>
      <c r="C77" s="34" t="s">
        <v>194</v>
      </c>
      <c r="D77" s="34" t="s">
        <v>92</v>
      </c>
      <c r="E77" s="35" t="s">
        <v>122</v>
      </c>
      <c r="F77" s="34" t="s">
        <v>108</v>
      </c>
      <c r="G77" s="34">
        <v>4</v>
      </c>
      <c r="H77" s="36">
        <f>VLOOKUP(F77,'[1]LAXMI DISTRIBUTOR'!$C$4:$E$74,3,FALSE)</f>
        <v>119</v>
      </c>
      <c r="I77" s="36">
        <v>25</v>
      </c>
      <c r="J77" s="36"/>
      <c r="K77" s="37">
        <f>G77*H77+I77</f>
        <v>501</v>
      </c>
    </row>
    <row r="78" spans="1:11" s="14" customFormat="1" ht="15.95" customHeight="1" thickBot="1">
      <c r="A78" s="43" t="s">
        <v>211</v>
      </c>
      <c r="B78" s="44"/>
      <c r="C78" s="44"/>
      <c r="D78" s="44"/>
      <c r="E78" s="44"/>
      <c r="F78" s="44"/>
      <c r="G78" s="44"/>
      <c r="H78" s="44"/>
      <c r="I78" s="45"/>
      <c r="J78" s="15">
        <f>SUM(J6:J77)</f>
        <v>134866</v>
      </c>
      <c r="K78" s="16">
        <f>SUM(K6:K77)</f>
        <v>6446</v>
      </c>
    </row>
    <row r="79" spans="1:11" s="14" customFormat="1" ht="15.95" customHeight="1" thickBot="1">
      <c r="A79" s="43" t="s">
        <v>214</v>
      </c>
      <c r="B79" s="44"/>
      <c r="C79" s="44"/>
      <c r="D79" s="44"/>
      <c r="E79" s="44"/>
      <c r="F79" s="44"/>
      <c r="G79" s="44"/>
      <c r="H79" s="44"/>
      <c r="I79" s="45"/>
      <c r="J79" s="46">
        <f>ROUND(SUM(J78:K78),0)</f>
        <v>141312</v>
      </c>
      <c r="K79" s="47"/>
    </row>
    <row r="80" spans="1:11" s="14" customFormat="1" ht="15.95" customHeight="1" thickBot="1">
      <c r="A80" s="38"/>
      <c r="B80" s="39"/>
      <c r="C80" s="39"/>
      <c r="D80" s="39"/>
      <c r="E80" s="39"/>
      <c r="F80" s="39"/>
      <c r="G80" s="40">
        <f>SUM(G6:G77)</f>
        <v>1160</v>
      </c>
      <c r="H80" s="41"/>
      <c r="I80" s="41"/>
      <c r="J80" s="41"/>
      <c r="K80" s="42"/>
    </row>
    <row r="81" spans="1:19" s="3" customFormat="1" ht="30" customHeight="1" thickBot="1">
      <c r="A81" s="48" t="s">
        <v>213</v>
      </c>
      <c r="B81" s="49"/>
      <c r="C81" s="49"/>
      <c r="D81" s="49"/>
      <c r="E81" s="49"/>
      <c r="F81" s="49"/>
      <c r="G81" s="49"/>
      <c r="H81" s="49"/>
      <c r="I81" s="49"/>
      <c r="J81" s="49"/>
      <c r="K81" s="50"/>
      <c r="N81" s="4"/>
      <c r="P81" s="5"/>
      <c r="S81" s="5"/>
    </row>
    <row r="82" spans="1:19" s="3" customFormat="1" ht="30" customHeight="1" thickBot="1">
      <c r="A82" s="51" t="s">
        <v>212</v>
      </c>
      <c r="B82" s="52"/>
      <c r="C82" s="52"/>
      <c r="D82" s="52"/>
      <c r="E82" s="52"/>
      <c r="F82" s="52"/>
      <c r="G82" s="52"/>
      <c r="H82" s="52"/>
      <c r="I82" s="52"/>
      <c r="J82" s="52"/>
      <c r="K82" s="53"/>
    </row>
  </sheetData>
  <sortState ref="B5:K77">
    <sortCondition ref="B5:B77"/>
    <sortCondition ref="C5:C77"/>
  </sortState>
  <mergeCells count="10">
    <mergeCell ref="A2:G2"/>
    <mergeCell ref="H2:K2"/>
    <mergeCell ref="A3:G3"/>
    <mergeCell ref="H3:K3"/>
    <mergeCell ref="J4:K4"/>
    <mergeCell ref="A78:I78"/>
    <mergeCell ref="A79:I79"/>
    <mergeCell ref="J79:K79"/>
    <mergeCell ref="A81:K81"/>
    <mergeCell ref="A82:K82"/>
  </mergeCells>
  <conditionalFormatting sqref="D2:D5">
    <cfRule type="duplicateValues" dxfId="7" priority="8"/>
  </conditionalFormatting>
  <conditionalFormatting sqref="C2:C5">
    <cfRule type="duplicateValues" dxfId="6" priority="7"/>
  </conditionalFormatting>
  <conditionalFormatting sqref="C4:C5">
    <cfRule type="duplicateValues" dxfId="5" priority="6"/>
  </conditionalFormatting>
  <conditionalFormatting sqref="D81:D82">
    <cfRule type="duplicateValues" dxfId="4" priority="5"/>
  </conditionalFormatting>
  <conditionalFormatting sqref="C81:C82">
    <cfRule type="duplicateValues" dxfId="3" priority="4"/>
  </conditionalFormatting>
  <conditionalFormatting sqref="C80">
    <cfRule type="duplicateValues" dxfId="2" priority="3"/>
  </conditionalFormatting>
  <conditionalFormatting sqref="C1:C1048576">
    <cfRule type="duplicateValues" dxfId="1" priority="2"/>
  </conditionalFormatting>
  <conditionalFormatting sqref="D1:D1048576">
    <cfRule type="duplicateValues" dxfId="0" priority="1"/>
  </conditionalFormatting>
  <pageMargins left="0.39370078740157483" right="0.19685039370078741" top="0.6692913385826772" bottom="0.74803149606299213" header="0.23622047244094491" footer="0.35433070866141736"/>
  <pageSetup scale="101" orientation="portrait" horizontalDpi="0" verticalDpi="0" r:id="rId1"/>
  <headerFooter>
    <oddFooter>&amp;C
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2026-04-06T06:59:13Z</cp:lastPrinted>
  <dcterms:created xsi:type="dcterms:W3CDTF">2026-04-04T10:24:12Z</dcterms:created>
  <dcterms:modified xsi:type="dcterms:W3CDTF">2026-04-28T14:27:46Z</dcterms:modified>
</cp:coreProperties>
</file>