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00" windowWidth="19815" windowHeight="889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23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4"/>
  <c r="J5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K4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4"/>
</calcChain>
</file>

<file path=xl/sharedStrings.xml><?xml version="1.0" encoding="utf-8"?>
<sst xmlns="http://schemas.openxmlformats.org/spreadsheetml/2006/main" count="114" uniqueCount="75">
  <si>
    <t>02/6/2025</t>
  </si>
  <si>
    <t>10311</t>
  </si>
  <si>
    <t>10302</t>
  </si>
  <si>
    <t>0322</t>
  </si>
  <si>
    <t>0334</t>
  </si>
  <si>
    <t>07/6/2025</t>
  </si>
  <si>
    <t>0359</t>
  </si>
  <si>
    <t>10/6/2025</t>
  </si>
  <si>
    <t>0372</t>
  </si>
  <si>
    <t>12/6/2025</t>
  </si>
  <si>
    <t>0397</t>
  </si>
  <si>
    <t>11/6/2025</t>
  </si>
  <si>
    <t>0379</t>
  </si>
  <si>
    <t>16/6/2025</t>
  </si>
  <si>
    <t>10403</t>
  </si>
  <si>
    <t>0415</t>
  </si>
  <si>
    <t>17/6/2025</t>
  </si>
  <si>
    <t>0418</t>
  </si>
  <si>
    <t>21/6/2025</t>
  </si>
  <si>
    <t>0457</t>
  </si>
  <si>
    <t>20/6/2025</t>
  </si>
  <si>
    <t>0454</t>
  </si>
  <si>
    <t>10439</t>
  </si>
  <si>
    <t>24/6/2025</t>
  </si>
  <si>
    <t>10438</t>
  </si>
  <si>
    <t>10466</t>
  </si>
  <si>
    <t>27/6/2025</t>
  </si>
  <si>
    <t>0493</t>
  </si>
  <si>
    <t>30/6/2025</t>
  </si>
  <si>
    <t>10505</t>
  </si>
  <si>
    <t>0504</t>
  </si>
  <si>
    <t>SL</t>
  </si>
  <si>
    <t>DATE</t>
  </si>
  <si>
    <t>LR NO</t>
  </si>
  <si>
    <t>INV NO</t>
  </si>
  <si>
    <t>FROM</t>
  </si>
  <si>
    <t>TO</t>
  </si>
  <si>
    <t>WEIGHT</t>
  </si>
  <si>
    <t>CASE</t>
  </si>
  <si>
    <t>JAA/00731</t>
  </si>
  <si>
    <t>JAA/00732</t>
  </si>
  <si>
    <t>JAA/00769</t>
  </si>
  <si>
    <t>JAA/00770</t>
  </si>
  <si>
    <t>JAA/00804</t>
  </si>
  <si>
    <t>JAA/00809</t>
  </si>
  <si>
    <t>JAA/00843</t>
  </si>
  <si>
    <t>JAA/00844</t>
  </si>
  <si>
    <t>JAA/00861</t>
  </si>
  <si>
    <t>JAA/00871</t>
  </si>
  <si>
    <t>JAA/00875</t>
  </si>
  <si>
    <t>JAA/00913</t>
  </si>
  <si>
    <t>JAA/00914</t>
  </si>
  <si>
    <t>JAA/00924</t>
  </si>
  <si>
    <t>JAA/00925</t>
  </si>
  <si>
    <t>JAA/00926</t>
  </si>
  <si>
    <t>JAA/00963</t>
  </si>
  <si>
    <t>JAA/00980</t>
  </si>
  <si>
    <t>JAA/00991</t>
  </si>
  <si>
    <t>RAYAGADA</t>
  </si>
  <si>
    <t>RAJGANGPUR</t>
  </si>
  <si>
    <t>ROURKELA</t>
  </si>
  <si>
    <t>BIRAMITRAPUR</t>
  </si>
  <si>
    <t>JEYPORE</t>
  </si>
  <si>
    <t>CTC</t>
  </si>
  <si>
    <t>RATE</t>
  </si>
  <si>
    <t>HAM</t>
  </si>
  <si>
    <t>DD.CH.</t>
  </si>
  <si>
    <t>LR.CH.</t>
  </si>
  <si>
    <t>AMOUNT</t>
  </si>
  <si>
    <t>INVOICE
ATC LOGISTICS,,8984191006
GST No:21CHVPB1842D2ZQ</t>
  </si>
  <si>
    <t xml:space="preserve">HYGIENIC RESEARCH INSTITUTE PRIVATE LIMITED
Address: RIVER SIDE, 1st Floor PURIGHAT LANE,UPPER TELENGA BAZAR, 753002,ODISHA,9337717079
GST No:21AABCH1547F1Z6
</t>
  </si>
  <si>
    <t>Thanking you for your business.
ATC LOGISTICS</t>
  </si>
  <si>
    <t>(RUPEES THIRTY SIX THOUSAND THREE HUNDRED NINETY ONE ONLY)</t>
  </si>
  <si>
    <t xml:space="preserve">Bill Date: 30/06/2025
Bill NO : 1105
Total Amount: 36391.00
</t>
  </si>
  <si>
    <t>Kindly, verify &amp; confirm within 7 days, else GST will be filed by 20th JULY,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</si>
</sst>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95250</xdr:rowOff>
    </xdr:from>
    <xdr:to>
      <xdr:col>8</xdr:col>
      <xdr:colOff>200025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95250"/>
          <a:ext cx="42767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C6" t="str">
            <v>BALASORE</v>
          </cell>
          <cell r="D6">
            <v>1.35</v>
          </cell>
          <cell r="E6">
            <v>1.42</v>
          </cell>
        </row>
        <row r="7">
          <cell r="C7" t="str">
            <v>BARGARH</v>
          </cell>
          <cell r="D7">
            <v>1.6</v>
          </cell>
          <cell r="E7">
            <v>1.68</v>
          </cell>
        </row>
        <row r="8">
          <cell r="C8" t="str">
            <v>BARIPADA</v>
          </cell>
          <cell r="D8">
            <v>1.5</v>
          </cell>
          <cell r="E8">
            <v>1.58</v>
          </cell>
        </row>
        <row r="9">
          <cell r="C9" t="str">
            <v>BERHAMPUR</v>
          </cell>
          <cell r="D9">
            <v>1.45</v>
          </cell>
          <cell r="E9">
            <v>1.52</v>
          </cell>
        </row>
        <row r="10">
          <cell r="C10" t="str">
            <v>BORIGUMMA</v>
          </cell>
          <cell r="D10">
            <v>3.45</v>
          </cell>
          <cell r="E10">
            <v>3.62</v>
          </cell>
        </row>
        <row r="11">
          <cell r="C11" t="str">
            <v>JEYPORE</v>
          </cell>
          <cell r="D11">
            <v>2.65</v>
          </cell>
          <cell r="E11">
            <v>2.78</v>
          </cell>
        </row>
        <row r="12">
          <cell r="C12" t="str">
            <v>KHARIAR ROAD</v>
          </cell>
          <cell r="D12">
            <v>2.75</v>
          </cell>
          <cell r="E12">
            <v>2.89</v>
          </cell>
        </row>
        <row r="13">
          <cell r="C13" t="str">
            <v>KORAPUT</v>
          </cell>
          <cell r="D13">
            <v>3.6</v>
          </cell>
          <cell r="E13">
            <v>3.78</v>
          </cell>
        </row>
        <row r="14">
          <cell r="C14" t="str">
            <v>KOTPAD</v>
          </cell>
          <cell r="D14">
            <v>3.45</v>
          </cell>
          <cell r="E14">
            <v>3.62</v>
          </cell>
        </row>
        <row r="15">
          <cell r="C15" t="str">
            <v>NABARANGPUR</v>
          </cell>
          <cell r="D15">
            <v>3.45</v>
          </cell>
          <cell r="E15">
            <v>3.62</v>
          </cell>
        </row>
        <row r="16">
          <cell r="C16" t="str">
            <v>PAPADAHANDI</v>
          </cell>
          <cell r="D16">
            <v>3.6</v>
          </cell>
          <cell r="E16">
            <v>3.78</v>
          </cell>
        </row>
        <row r="17">
          <cell r="C17" t="str">
            <v>RAYAGADA</v>
          </cell>
          <cell r="D17">
            <v>2.65</v>
          </cell>
          <cell r="E17">
            <v>2.78</v>
          </cell>
        </row>
        <row r="18">
          <cell r="C18" t="str">
            <v>ROURKELA</v>
          </cell>
          <cell r="D18">
            <v>1.6</v>
          </cell>
          <cell r="E18">
            <v>1.68</v>
          </cell>
        </row>
        <row r="19">
          <cell r="C19" t="str">
            <v>SAMBALPUR</v>
          </cell>
          <cell r="D19">
            <v>1.45</v>
          </cell>
          <cell r="E19">
            <v>1.52</v>
          </cell>
        </row>
        <row r="20">
          <cell r="C20" t="str">
            <v>SIMILIGUDA</v>
          </cell>
          <cell r="D20">
            <v>3.45</v>
          </cell>
          <cell r="E20">
            <v>3.62</v>
          </cell>
        </row>
        <row r="21">
          <cell r="C21" t="str">
            <v>SUNDERGARH</v>
          </cell>
          <cell r="D21">
            <v>3.45</v>
          </cell>
          <cell r="E21">
            <v>3.62</v>
          </cell>
        </row>
        <row r="22">
          <cell r="C22" t="str">
            <v>PATNAGARH</v>
          </cell>
          <cell r="D22">
            <v>4</v>
          </cell>
          <cell r="E22">
            <v>4.2</v>
          </cell>
        </row>
        <row r="23">
          <cell r="C23" t="str">
            <v>JHARSUGUDA</v>
          </cell>
          <cell r="D23">
            <v>4</v>
          </cell>
          <cell r="E23">
            <v>4.2</v>
          </cell>
        </row>
        <row r="24">
          <cell r="C24" t="str">
            <v>RAJGANGPUR</v>
          </cell>
          <cell r="E24">
            <v>2.5</v>
          </cell>
        </row>
        <row r="25">
          <cell r="C25" t="str">
            <v>BIRAMITRAPUR</v>
          </cell>
          <cell r="E25">
            <v>2.6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O6" sqref="O6"/>
    </sheetView>
  </sheetViews>
  <sheetFormatPr defaultRowHeight="15"/>
  <cols>
    <col min="1" max="1" width="3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4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5703125" bestFit="1" customWidth="1"/>
    <col min="12" max="12" width="6.5703125" bestFit="1" customWidth="1"/>
    <col min="13" max="13" width="9.42578125" bestFit="1" customWidth="1"/>
  </cols>
  <sheetData>
    <row r="1" spans="1:13" s="9" customFormat="1" ht="90" customHeight="1">
      <c r="A1" s="3"/>
      <c r="B1" s="4"/>
      <c r="C1" s="4"/>
      <c r="D1" s="4"/>
      <c r="E1" s="4"/>
      <c r="F1" s="4"/>
      <c r="G1" s="4"/>
      <c r="H1" s="4"/>
      <c r="I1" s="5"/>
      <c r="J1" s="6" t="s">
        <v>69</v>
      </c>
      <c r="K1" s="7"/>
      <c r="L1" s="7"/>
      <c r="M1" s="8"/>
    </row>
    <row r="2" spans="1:13" s="9" customFormat="1" ht="72" customHeight="1">
      <c r="A2" s="3" t="s">
        <v>70</v>
      </c>
      <c r="B2" s="4"/>
      <c r="C2" s="4"/>
      <c r="D2" s="4"/>
      <c r="E2" s="4"/>
      <c r="F2" s="4"/>
      <c r="G2" s="4"/>
      <c r="H2" s="4"/>
      <c r="I2" s="5"/>
      <c r="J2" s="6" t="s">
        <v>73</v>
      </c>
      <c r="K2" s="7"/>
      <c r="L2" s="7"/>
      <c r="M2" s="8"/>
    </row>
    <row r="3" spans="1:13" s="10" customFormat="1">
      <c r="A3" s="2" t="s">
        <v>31</v>
      </c>
      <c r="B3" s="2" t="s">
        <v>32</v>
      </c>
      <c r="C3" s="2" t="s">
        <v>33</v>
      </c>
      <c r="D3" s="2" t="s">
        <v>34</v>
      </c>
      <c r="E3" s="2" t="s">
        <v>35</v>
      </c>
      <c r="F3" s="2" t="s">
        <v>36</v>
      </c>
      <c r="G3" s="2" t="s">
        <v>38</v>
      </c>
      <c r="H3" s="2" t="s">
        <v>37</v>
      </c>
      <c r="I3" s="2" t="s">
        <v>64</v>
      </c>
      <c r="J3" s="2" t="s">
        <v>65</v>
      </c>
      <c r="K3" s="2" t="s">
        <v>66</v>
      </c>
      <c r="L3" s="2" t="s">
        <v>67</v>
      </c>
      <c r="M3" s="2" t="s">
        <v>68</v>
      </c>
    </row>
    <row r="4" spans="1:13">
      <c r="A4" s="1">
        <v>1</v>
      </c>
      <c r="B4" s="1" t="s">
        <v>0</v>
      </c>
      <c r="C4" s="1" t="s">
        <v>39</v>
      </c>
      <c r="D4" s="1" t="s">
        <v>1</v>
      </c>
      <c r="E4" s="1" t="s">
        <v>63</v>
      </c>
      <c r="F4" s="1" t="s">
        <v>58</v>
      </c>
      <c r="G4" s="1">
        <v>106</v>
      </c>
      <c r="H4" s="1">
        <v>537</v>
      </c>
      <c r="I4" s="19">
        <f>VLOOKUP(F4,'[1]HYGIENIC RESEARCH '!$C$6:$E$25,3,FALSE)</f>
        <v>2.78</v>
      </c>
      <c r="J4" s="19">
        <f>G4*2</f>
        <v>212</v>
      </c>
      <c r="K4" s="19">
        <f>G4*10</f>
        <v>1060</v>
      </c>
      <c r="L4" s="19">
        <v>25</v>
      </c>
      <c r="M4" s="19">
        <f>H4*I4+J4+K4+L4</f>
        <v>2789.8599999999997</v>
      </c>
    </row>
    <row r="5" spans="1:13">
      <c r="A5" s="1">
        <v>2</v>
      </c>
      <c r="B5" s="1" t="s">
        <v>0</v>
      </c>
      <c r="C5" s="1" t="s">
        <v>40</v>
      </c>
      <c r="D5" s="1" t="s">
        <v>2</v>
      </c>
      <c r="E5" s="1" t="s">
        <v>63</v>
      </c>
      <c r="F5" s="1" t="s">
        <v>58</v>
      </c>
      <c r="G5" s="1">
        <v>40</v>
      </c>
      <c r="H5" s="1">
        <v>173</v>
      </c>
      <c r="I5" s="19">
        <f>VLOOKUP(F5,'[1]HYGIENIC RESEARCH '!$C$6:$E$25,3,FALSE)</f>
        <v>2.78</v>
      </c>
      <c r="J5" s="19">
        <f t="shared" ref="J5:J22" si="0">G5*2</f>
        <v>80</v>
      </c>
      <c r="K5" s="19">
        <f t="shared" ref="K5:K22" si="1">G5*10</f>
        <v>400</v>
      </c>
      <c r="L5" s="19">
        <v>25</v>
      </c>
      <c r="M5" s="19">
        <f t="shared" ref="M5:M22" si="2">H5*I5+J5+K5+L5</f>
        <v>985.93999999999994</v>
      </c>
    </row>
    <row r="6" spans="1:13">
      <c r="A6" s="1">
        <v>3</v>
      </c>
      <c r="B6" s="1" t="s">
        <v>0</v>
      </c>
      <c r="C6" s="1" t="s">
        <v>41</v>
      </c>
      <c r="D6" s="1" t="s">
        <v>3</v>
      </c>
      <c r="E6" s="1" t="s">
        <v>63</v>
      </c>
      <c r="F6" s="1" t="s">
        <v>59</v>
      </c>
      <c r="G6" s="1">
        <v>17</v>
      </c>
      <c r="H6" s="1">
        <v>79</v>
      </c>
      <c r="I6" s="19">
        <f>VLOOKUP(F6,'[1]HYGIENIC RESEARCH '!$C$6:$E$25,3,FALSE)</f>
        <v>2.5</v>
      </c>
      <c r="J6" s="19">
        <f t="shared" si="0"/>
        <v>34</v>
      </c>
      <c r="K6" s="19">
        <f t="shared" si="1"/>
        <v>170</v>
      </c>
      <c r="L6" s="19">
        <v>25</v>
      </c>
      <c r="M6" s="19">
        <f t="shared" si="2"/>
        <v>426.5</v>
      </c>
    </row>
    <row r="7" spans="1:13">
      <c r="A7" s="1">
        <v>4</v>
      </c>
      <c r="B7" s="1" t="s">
        <v>0</v>
      </c>
      <c r="C7" s="1" t="s">
        <v>42</v>
      </c>
      <c r="D7" s="1" t="s">
        <v>4</v>
      </c>
      <c r="E7" s="1" t="s">
        <v>63</v>
      </c>
      <c r="F7" s="1" t="s">
        <v>60</v>
      </c>
      <c r="G7" s="1">
        <v>142</v>
      </c>
      <c r="H7" s="1">
        <v>520</v>
      </c>
      <c r="I7" s="19">
        <f>VLOOKUP(F7,'[1]HYGIENIC RESEARCH '!$C$6:$E$25,3,FALSE)</f>
        <v>1.68</v>
      </c>
      <c r="J7" s="19">
        <f t="shared" si="0"/>
        <v>284</v>
      </c>
      <c r="K7" s="19">
        <f t="shared" si="1"/>
        <v>1420</v>
      </c>
      <c r="L7" s="19">
        <v>25</v>
      </c>
      <c r="M7" s="19">
        <f t="shared" si="2"/>
        <v>2602.6</v>
      </c>
    </row>
    <row r="8" spans="1:13">
      <c r="A8" s="1">
        <v>5</v>
      </c>
      <c r="B8" s="1" t="s">
        <v>5</v>
      </c>
      <c r="C8" s="1" t="s">
        <v>43</v>
      </c>
      <c r="D8" s="1" t="s">
        <v>6</v>
      </c>
      <c r="E8" s="1" t="s">
        <v>63</v>
      </c>
      <c r="F8" s="1" t="s">
        <v>61</v>
      </c>
      <c r="G8" s="1">
        <v>36</v>
      </c>
      <c r="H8" s="1">
        <v>220.32</v>
      </c>
      <c r="I8" s="19">
        <f>VLOOKUP(F8,'[1]HYGIENIC RESEARCH '!$C$6:$E$25,3,FALSE)</f>
        <v>2.6</v>
      </c>
      <c r="J8" s="19">
        <f t="shared" si="0"/>
        <v>72</v>
      </c>
      <c r="K8" s="19">
        <f t="shared" si="1"/>
        <v>360</v>
      </c>
      <c r="L8" s="19">
        <v>25</v>
      </c>
      <c r="M8" s="19">
        <f t="shared" si="2"/>
        <v>1029.8319999999999</v>
      </c>
    </row>
    <row r="9" spans="1:13">
      <c r="A9" s="1">
        <v>6</v>
      </c>
      <c r="B9" s="1" t="s">
        <v>7</v>
      </c>
      <c r="C9" s="1" t="s">
        <v>44</v>
      </c>
      <c r="D9" s="1" t="s">
        <v>8</v>
      </c>
      <c r="E9" s="1" t="s">
        <v>63</v>
      </c>
      <c r="F9" s="1" t="s">
        <v>62</v>
      </c>
      <c r="G9" s="1">
        <v>316</v>
      </c>
      <c r="H9" s="1">
        <v>1962.72</v>
      </c>
      <c r="I9" s="19">
        <f>VLOOKUP(F9,'[1]HYGIENIC RESEARCH '!$C$6:$E$25,3,FALSE)</f>
        <v>2.78</v>
      </c>
      <c r="J9" s="19">
        <f t="shared" si="0"/>
        <v>632</v>
      </c>
      <c r="K9" s="19">
        <f t="shared" si="1"/>
        <v>3160</v>
      </c>
      <c r="L9" s="19">
        <v>25</v>
      </c>
      <c r="M9" s="19">
        <f t="shared" si="2"/>
        <v>9273.3616000000002</v>
      </c>
    </row>
    <row r="10" spans="1:13">
      <c r="A10" s="1">
        <v>7</v>
      </c>
      <c r="B10" s="1" t="s">
        <v>11</v>
      </c>
      <c r="C10" s="1" t="s">
        <v>46</v>
      </c>
      <c r="D10" s="1" t="s">
        <v>12</v>
      </c>
      <c r="E10" s="1" t="s">
        <v>63</v>
      </c>
      <c r="F10" s="1" t="s">
        <v>58</v>
      </c>
      <c r="G10" s="1">
        <v>14</v>
      </c>
      <c r="H10" s="1">
        <v>60.2</v>
      </c>
      <c r="I10" s="19">
        <f>VLOOKUP(F10,'[1]HYGIENIC RESEARCH '!$C$6:$E$25,3,FALSE)</f>
        <v>2.78</v>
      </c>
      <c r="J10" s="19">
        <f t="shared" si="0"/>
        <v>28</v>
      </c>
      <c r="K10" s="19">
        <f t="shared" si="1"/>
        <v>140</v>
      </c>
      <c r="L10" s="19">
        <v>25</v>
      </c>
      <c r="M10" s="19">
        <f t="shared" si="2"/>
        <v>360.35599999999999</v>
      </c>
    </row>
    <row r="11" spans="1:13">
      <c r="A11" s="1">
        <v>8</v>
      </c>
      <c r="B11" s="1" t="s">
        <v>9</v>
      </c>
      <c r="C11" s="1" t="s">
        <v>45</v>
      </c>
      <c r="D11" s="1" t="s">
        <v>10</v>
      </c>
      <c r="E11" s="1" t="s">
        <v>63</v>
      </c>
      <c r="F11" s="1" t="s">
        <v>58</v>
      </c>
      <c r="G11" s="1">
        <v>31</v>
      </c>
      <c r="H11" s="1">
        <v>198</v>
      </c>
      <c r="I11" s="19">
        <f>VLOOKUP(F11,'[1]HYGIENIC RESEARCH '!$C$6:$E$25,3,FALSE)</f>
        <v>2.78</v>
      </c>
      <c r="J11" s="19">
        <f t="shared" si="0"/>
        <v>62</v>
      </c>
      <c r="K11" s="19">
        <f t="shared" si="1"/>
        <v>310</v>
      </c>
      <c r="L11" s="19">
        <v>25</v>
      </c>
      <c r="M11" s="19">
        <f t="shared" si="2"/>
        <v>947.43999999999994</v>
      </c>
    </row>
    <row r="12" spans="1:13">
      <c r="A12" s="1">
        <v>9</v>
      </c>
      <c r="B12" s="1" t="s">
        <v>13</v>
      </c>
      <c r="C12" s="1" t="s">
        <v>47</v>
      </c>
      <c r="D12" s="1" t="s">
        <v>14</v>
      </c>
      <c r="E12" s="1" t="s">
        <v>63</v>
      </c>
      <c r="F12" s="1" t="s">
        <v>61</v>
      </c>
      <c r="G12" s="1">
        <v>40</v>
      </c>
      <c r="H12" s="1">
        <v>245</v>
      </c>
      <c r="I12" s="19">
        <f>VLOOKUP(F12,'[1]HYGIENIC RESEARCH '!$C$6:$E$25,3,FALSE)</f>
        <v>2.6</v>
      </c>
      <c r="J12" s="19">
        <f t="shared" si="0"/>
        <v>80</v>
      </c>
      <c r="K12" s="19">
        <f t="shared" si="1"/>
        <v>400</v>
      </c>
      <c r="L12" s="19">
        <v>25</v>
      </c>
      <c r="M12" s="19">
        <f t="shared" si="2"/>
        <v>1142</v>
      </c>
    </row>
    <row r="13" spans="1:13">
      <c r="A13" s="1">
        <v>10</v>
      </c>
      <c r="B13" s="1" t="s">
        <v>13</v>
      </c>
      <c r="C13" s="1" t="s">
        <v>48</v>
      </c>
      <c r="D13" s="1" t="s">
        <v>15</v>
      </c>
      <c r="E13" s="1" t="s">
        <v>63</v>
      </c>
      <c r="F13" s="1" t="s">
        <v>58</v>
      </c>
      <c r="G13" s="1">
        <v>30</v>
      </c>
      <c r="H13" s="1">
        <v>0</v>
      </c>
      <c r="I13" s="19">
        <f>VLOOKUP(F13,'[1]HYGIENIC RESEARCH '!$C$6:$E$25,3,FALSE)</f>
        <v>2.78</v>
      </c>
      <c r="J13" s="19">
        <f t="shared" si="0"/>
        <v>60</v>
      </c>
      <c r="K13" s="19">
        <f t="shared" si="1"/>
        <v>300</v>
      </c>
      <c r="L13" s="19">
        <v>25</v>
      </c>
      <c r="M13" s="19">
        <f t="shared" si="2"/>
        <v>385</v>
      </c>
    </row>
    <row r="14" spans="1:13">
      <c r="A14" s="1">
        <v>11</v>
      </c>
      <c r="B14" s="1" t="s">
        <v>16</v>
      </c>
      <c r="C14" s="1" t="s">
        <v>49</v>
      </c>
      <c r="D14" s="1" t="s">
        <v>17</v>
      </c>
      <c r="E14" s="1" t="s">
        <v>63</v>
      </c>
      <c r="F14" s="1" t="s">
        <v>58</v>
      </c>
      <c r="G14" s="1">
        <v>20</v>
      </c>
      <c r="H14" s="1">
        <v>153.6</v>
      </c>
      <c r="I14" s="19">
        <f>VLOOKUP(F14,'[1]HYGIENIC RESEARCH '!$C$6:$E$25,3,FALSE)</f>
        <v>2.78</v>
      </c>
      <c r="J14" s="19">
        <f t="shared" si="0"/>
        <v>40</v>
      </c>
      <c r="K14" s="19">
        <f t="shared" si="1"/>
        <v>200</v>
      </c>
      <c r="L14" s="19">
        <v>25</v>
      </c>
      <c r="M14" s="19">
        <f t="shared" si="2"/>
        <v>692.00800000000004</v>
      </c>
    </row>
    <row r="15" spans="1:13">
      <c r="A15" s="1">
        <v>12</v>
      </c>
      <c r="B15" s="1" t="s">
        <v>20</v>
      </c>
      <c r="C15" s="1" t="s">
        <v>52</v>
      </c>
      <c r="D15" s="1" t="s">
        <v>22</v>
      </c>
      <c r="E15" s="1" t="s">
        <v>63</v>
      </c>
      <c r="F15" s="1" t="s">
        <v>58</v>
      </c>
      <c r="G15" s="1">
        <v>22</v>
      </c>
      <c r="H15" s="1">
        <v>91</v>
      </c>
      <c r="I15" s="19">
        <f>VLOOKUP(F15,'[1]HYGIENIC RESEARCH '!$C$6:$E$25,3,FALSE)</f>
        <v>2.78</v>
      </c>
      <c r="J15" s="19">
        <f t="shared" si="0"/>
        <v>44</v>
      </c>
      <c r="K15" s="19">
        <f t="shared" si="1"/>
        <v>220</v>
      </c>
      <c r="L15" s="19">
        <v>25</v>
      </c>
      <c r="M15" s="19">
        <f t="shared" si="2"/>
        <v>541.98</v>
      </c>
    </row>
    <row r="16" spans="1:13">
      <c r="A16" s="1">
        <v>13</v>
      </c>
      <c r="B16" s="1" t="s">
        <v>20</v>
      </c>
      <c r="C16" s="1" t="s">
        <v>53</v>
      </c>
      <c r="D16" s="1" t="s">
        <v>24</v>
      </c>
      <c r="E16" s="1" t="s">
        <v>63</v>
      </c>
      <c r="F16" s="1" t="s">
        <v>58</v>
      </c>
      <c r="G16" s="1">
        <v>10</v>
      </c>
      <c r="H16" s="1">
        <v>46</v>
      </c>
      <c r="I16" s="19">
        <f>VLOOKUP(F16,'[1]HYGIENIC RESEARCH '!$C$6:$E$25,3,FALSE)</f>
        <v>2.78</v>
      </c>
      <c r="J16" s="19">
        <f t="shared" si="0"/>
        <v>20</v>
      </c>
      <c r="K16" s="19">
        <f t="shared" si="1"/>
        <v>100</v>
      </c>
      <c r="L16" s="19">
        <v>25</v>
      </c>
      <c r="M16" s="19">
        <f t="shared" si="2"/>
        <v>272.88</v>
      </c>
    </row>
    <row r="17" spans="1:13">
      <c r="A17" s="1">
        <v>14</v>
      </c>
      <c r="B17" s="1" t="s">
        <v>18</v>
      </c>
      <c r="C17" s="1" t="s">
        <v>50</v>
      </c>
      <c r="D17" s="1" t="s">
        <v>19</v>
      </c>
      <c r="E17" s="1" t="s">
        <v>63</v>
      </c>
      <c r="F17" s="1" t="s">
        <v>59</v>
      </c>
      <c r="G17" s="1">
        <v>67</v>
      </c>
      <c r="H17" s="1">
        <v>380.3</v>
      </c>
      <c r="I17" s="19">
        <f>VLOOKUP(F17,'[1]HYGIENIC RESEARCH '!$C$6:$E$25,3,FALSE)</f>
        <v>2.5</v>
      </c>
      <c r="J17" s="19">
        <f t="shared" si="0"/>
        <v>134</v>
      </c>
      <c r="K17" s="19">
        <f t="shared" si="1"/>
        <v>670</v>
      </c>
      <c r="L17" s="19">
        <v>25</v>
      </c>
      <c r="M17" s="19">
        <f t="shared" si="2"/>
        <v>1779.75</v>
      </c>
    </row>
    <row r="18" spans="1:13">
      <c r="A18" s="1">
        <v>15</v>
      </c>
      <c r="B18" s="1" t="s">
        <v>18</v>
      </c>
      <c r="C18" s="1" t="s">
        <v>51</v>
      </c>
      <c r="D18" s="1" t="s">
        <v>21</v>
      </c>
      <c r="E18" s="1" t="s">
        <v>63</v>
      </c>
      <c r="F18" s="1" t="s">
        <v>61</v>
      </c>
      <c r="G18" s="1">
        <v>46</v>
      </c>
      <c r="H18" s="1">
        <v>237.5</v>
      </c>
      <c r="I18" s="19">
        <f>VLOOKUP(F18,'[1]HYGIENIC RESEARCH '!$C$6:$E$25,3,FALSE)</f>
        <v>2.6</v>
      </c>
      <c r="J18" s="19">
        <f t="shared" si="0"/>
        <v>92</v>
      </c>
      <c r="K18" s="19">
        <f t="shared" si="1"/>
        <v>460</v>
      </c>
      <c r="L18" s="19">
        <v>25</v>
      </c>
      <c r="M18" s="19">
        <f t="shared" si="2"/>
        <v>1194.5</v>
      </c>
    </row>
    <row r="19" spans="1:13">
      <c r="A19" s="1">
        <v>16</v>
      </c>
      <c r="B19" s="1" t="s">
        <v>23</v>
      </c>
      <c r="C19" s="1" t="s">
        <v>54</v>
      </c>
      <c r="D19" s="1" t="s">
        <v>25</v>
      </c>
      <c r="E19" s="1" t="s">
        <v>63</v>
      </c>
      <c r="F19" s="1" t="s">
        <v>58</v>
      </c>
      <c r="G19" s="1">
        <v>56</v>
      </c>
      <c r="H19" s="1">
        <v>384</v>
      </c>
      <c r="I19" s="19">
        <f>VLOOKUP(F19,'[1]HYGIENIC RESEARCH '!$C$6:$E$25,3,FALSE)</f>
        <v>2.78</v>
      </c>
      <c r="J19" s="19">
        <f t="shared" si="0"/>
        <v>112</v>
      </c>
      <c r="K19" s="19">
        <f t="shared" si="1"/>
        <v>560</v>
      </c>
      <c r="L19" s="19">
        <v>25</v>
      </c>
      <c r="M19" s="19">
        <f t="shared" si="2"/>
        <v>1764.52</v>
      </c>
    </row>
    <row r="20" spans="1:13">
      <c r="A20" s="1">
        <v>17</v>
      </c>
      <c r="B20" s="1" t="s">
        <v>26</v>
      </c>
      <c r="C20" s="1" t="s">
        <v>55</v>
      </c>
      <c r="D20" s="1" t="s">
        <v>27</v>
      </c>
      <c r="E20" s="1" t="s">
        <v>63</v>
      </c>
      <c r="F20" s="1" t="s">
        <v>58</v>
      </c>
      <c r="G20" s="1">
        <v>60</v>
      </c>
      <c r="H20" s="1">
        <v>426.72</v>
      </c>
      <c r="I20" s="19">
        <f>VLOOKUP(F20,'[1]HYGIENIC RESEARCH '!$C$6:$E$25,3,FALSE)</f>
        <v>2.78</v>
      </c>
      <c r="J20" s="19">
        <f t="shared" si="0"/>
        <v>120</v>
      </c>
      <c r="K20" s="19">
        <f t="shared" si="1"/>
        <v>600</v>
      </c>
      <c r="L20" s="19">
        <v>25</v>
      </c>
      <c r="M20" s="19">
        <f t="shared" si="2"/>
        <v>1931.2816</v>
      </c>
    </row>
    <row r="21" spans="1:13">
      <c r="A21" s="1">
        <v>18</v>
      </c>
      <c r="B21" s="1" t="s">
        <v>28</v>
      </c>
      <c r="C21" s="1" t="s">
        <v>56</v>
      </c>
      <c r="D21" s="1" t="s">
        <v>29</v>
      </c>
      <c r="E21" s="1" t="s">
        <v>63</v>
      </c>
      <c r="F21" s="1" t="s">
        <v>62</v>
      </c>
      <c r="G21" s="1">
        <v>233</v>
      </c>
      <c r="H21" s="1">
        <v>1426</v>
      </c>
      <c r="I21" s="19">
        <f>VLOOKUP(F21,'[1]HYGIENIC RESEARCH '!$C$6:$E$25,3,FALSE)</f>
        <v>2.78</v>
      </c>
      <c r="J21" s="19">
        <f t="shared" si="0"/>
        <v>466</v>
      </c>
      <c r="K21" s="19">
        <f t="shared" si="1"/>
        <v>2330</v>
      </c>
      <c r="L21" s="19">
        <v>25</v>
      </c>
      <c r="M21" s="19">
        <f t="shared" si="2"/>
        <v>6785.28</v>
      </c>
    </row>
    <row r="22" spans="1:13">
      <c r="A22" s="1">
        <v>19</v>
      </c>
      <c r="B22" s="1" t="s">
        <v>28</v>
      </c>
      <c r="C22" s="1" t="s">
        <v>57</v>
      </c>
      <c r="D22" s="1" t="s">
        <v>30</v>
      </c>
      <c r="E22" s="1" t="s">
        <v>63</v>
      </c>
      <c r="F22" s="1" t="s">
        <v>58</v>
      </c>
      <c r="G22" s="1">
        <v>60</v>
      </c>
      <c r="H22" s="1">
        <v>266.39999999999998</v>
      </c>
      <c r="I22" s="19">
        <f>VLOOKUP(F22,'[1]HYGIENIC RESEARCH '!$C$6:$E$25,3,FALSE)</f>
        <v>2.78</v>
      </c>
      <c r="J22" s="19">
        <f t="shared" si="0"/>
        <v>120</v>
      </c>
      <c r="K22" s="19">
        <f t="shared" si="1"/>
        <v>600</v>
      </c>
      <c r="L22" s="19">
        <v>25</v>
      </c>
      <c r="M22" s="19">
        <f t="shared" si="2"/>
        <v>1485.5919999999999</v>
      </c>
    </row>
    <row r="23" spans="1:13" s="16" customFormat="1">
      <c r="A23" s="11" t="s">
        <v>72</v>
      </c>
      <c r="B23" s="12"/>
      <c r="C23" s="12"/>
      <c r="D23" s="12"/>
      <c r="E23" s="12"/>
      <c r="F23" s="12"/>
      <c r="G23" s="12"/>
      <c r="H23" s="12"/>
      <c r="I23" s="13"/>
      <c r="J23" s="13"/>
      <c r="K23" s="13"/>
      <c r="L23" s="14"/>
      <c r="M23" s="15">
        <f>ROUND(SUM(M4:M22),0)</f>
        <v>36391</v>
      </c>
    </row>
    <row r="24" spans="1:13" s="16" customFormat="1" ht="30" customHeight="1">
      <c r="A24" s="17" t="s">
        <v>74</v>
      </c>
      <c r="B24" s="17"/>
      <c r="C24" s="17"/>
      <c r="D24" s="17"/>
      <c r="E24" s="17"/>
      <c r="F24" s="17"/>
      <c r="G24" s="17"/>
      <c r="H24" s="17"/>
      <c r="I24" s="18"/>
      <c r="J24" s="18"/>
      <c r="K24" s="18"/>
      <c r="L24" s="18"/>
      <c r="M24" s="18"/>
    </row>
    <row r="25" spans="1:13" s="16" customFormat="1" ht="30" customHeight="1">
      <c r="A25" s="17" t="s">
        <v>71</v>
      </c>
      <c r="B25" s="17"/>
      <c r="C25" s="17"/>
      <c r="D25" s="17"/>
      <c r="E25" s="17"/>
      <c r="F25" s="17"/>
      <c r="G25" s="17"/>
      <c r="H25" s="17"/>
      <c r="I25" s="18"/>
      <c r="J25" s="18"/>
      <c r="K25" s="18"/>
      <c r="L25" s="18"/>
      <c r="M25" s="18"/>
    </row>
  </sheetData>
  <sortState ref="B2:I20">
    <sortCondition ref="B1"/>
  </sortState>
  <mergeCells count="7">
    <mergeCell ref="A25:M25"/>
    <mergeCell ref="A1:I1"/>
    <mergeCell ref="J1:M1"/>
    <mergeCell ref="A2:I2"/>
    <mergeCell ref="J2:M2"/>
    <mergeCell ref="A23:L23"/>
    <mergeCell ref="A24:M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2025-07-07T10:54:44Z</dcterms:created>
  <dcterms:modified xsi:type="dcterms:W3CDTF">2025-07-08T11:04:04Z</dcterms:modified>
</cp:coreProperties>
</file>