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5" i="1" l="1"/>
  <c r="J23" i="1"/>
  <c r="I23" i="1"/>
  <c r="H23" i="1"/>
  <c r="L23" i="1" s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4" i="1" s="1"/>
  <c r="L5" i="1" l="1"/>
  <c r="L7" i="1"/>
  <c r="L9" i="1"/>
  <c r="L11" i="1"/>
  <c r="L13" i="1"/>
  <c r="L15" i="1"/>
  <c r="L17" i="1"/>
  <c r="L19" i="1"/>
  <c r="L21" i="1"/>
  <c r="L24" i="1" l="1"/>
</calcChain>
</file>

<file path=xl/sharedStrings.xml><?xml version="1.0" encoding="utf-8"?>
<sst xmlns="http://schemas.openxmlformats.org/spreadsheetml/2006/main" count="141" uniqueCount="69">
  <si>
    <t>DATE</t>
  </si>
  <si>
    <t>CASE</t>
  </si>
  <si>
    <t>RATE</t>
  </si>
  <si>
    <t>HIC</t>
  </si>
  <si>
    <t>LAXMAN REKHA</t>
  </si>
  <si>
    <t>RAT KILLER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</si>
  <si>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</si>
  <si>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</si>
  <si>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</si>
  <si>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</si>
  <si>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</si>
  <si>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</si>
  <si>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</si>
  <si>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</si>
  <si>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</si>
  <si>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CTC</t>
  </si>
  <si>
    <t>LR NO.</t>
  </si>
  <si>
    <t>INV. NO.</t>
  </si>
  <si>
    <t xml:space="preserve">
TO, 
AMAR ENTERPRISES
Address: C/o Susanti Rout Ward no. 19 Ground floor 
Samanta Sahi Cuttack 753001 ODISHA,9937006936
GST No: 21ALUPK0101F1ZQ
</t>
  </si>
  <si>
    <t>Invoice
PRAGATI LOGISTICS,
SAMANTA SAHI 
KHUNTIA LANE,8984191006
GST :21AGHPB9356M1Z9</t>
  </si>
  <si>
    <t>PRODUCT</t>
  </si>
  <si>
    <t>BHADRAK</t>
  </si>
  <si>
    <t>ITAMATI</t>
  </si>
  <si>
    <t>KENDRAPARA</t>
  </si>
  <si>
    <t>Declaration � Kindly verify and confirm before 20/03/2024</t>
  </si>
  <si>
    <t>01/2/2024</t>
  </si>
  <si>
    <t>PL/DO/22046</t>
  </si>
  <si>
    <t>700</t>
  </si>
  <si>
    <t>NAYAHATA</t>
  </si>
  <si>
    <t>13/2/2024</t>
  </si>
  <si>
    <t>PL/MA/19794</t>
  </si>
  <si>
    <t>711</t>
  </si>
  <si>
    <t>BALIAPAL</t>
  </si>
  <si>
    <t>15/2/2024</t>
  </si>
  <si>
    <t>PL/DO/23318</t>
  </si>
  <si>
    <t>713</t>
  </si>
  <si>
    <t>JANKIA</t>
  </si>
  <si>
    <t>17/2/2024</t>
  </si>
  <si>
    <t>PL/DO/23558</t>
  </si>
  <si>
    <t>717</t>
  </si>
  <si>
    <t>JAJPUR ROAD</t>
  </si>
  <si>
    <t>PL/MA/20036</t>
  </si>
  <si>
    <t>255</t>
  </si>
  <si>
    <t>BARIPADA</t>
  </si>
  <si>
    <t>20/2/2024</t>
  </si>
  <si>
    <t>PL/DO/23805</t>
  </si>
  <si>
    <t>257</t>
  </si>
  <si>
    <t>DHENKANAL</t>
  </si>
  <si>
    <t>PL/MA/20191</t>
  </si>
  <si>
    <t>722</t>
  </si>
  <si>
    <t>21/2/2024</t>
  </si>
  <si>
    <t>PL/DO/23812</t>
  </si>
  <si>
    <t>721</t>
  </si>
  <si>
    <t>24/2/2024</t>
  </si>
  <si>
    <t>PL/MA/20494</t>
  </si>
  <si>
    <t>728</t>
  </si>
  <si>
    <t>RAIRANGPUR</t>
  </si>
  <si>
    <t>28/2/2024</t>
  </si>
  <si>
    <t>PL/DO/24424</t>
  </si>
  <si>
    <t>263</t>
  </si>
  <si>
    <t>PURI</t>
  </si>
  <si>
    <t>PL/DO/24425</t>
  </si>
  <si>
    <t>733</t>
  </si>
  <si>
    <t>PL/MA/20714</t>
  </si>
  <si>
    <t>732</t>
  </si>
  <si>
    <t>KARANJIA</t>
  </si>
  <si>
    <t>(RUPEES FIVE THOUSAND EIGHT HUNDRED ONE ONLY)</t>
  </si>
  <si>
    <t>Bill Date: 29/02/2024
Bill NO :  41118
Total Amount:  5801.00</t>
  </si>
  <si>
    <t>pl/bh/15951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</si>
</sst>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371475</xdr:colOff>
      <xdr:row>1</xdr:row>
      <xdr:rowOff>9525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29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C6">
            <v>0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C7">
            <v>0</v>
          </cell>
          <cell r="D7">
            <v>0</v>
          </cell>
          <cell r="E7">
            <v>42</v>
          </cell>
        </row>
        <row r="8">
          <cell r="B8" t="str">
            <v>GUAMAL</v>
          </cell>
          <cell r="C8">
            <v>0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C10">
            <v>0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C11">
            <v>0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C15">
            <v>0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C18">
            <v>0</v>
          </cell>
          <cell r="D18">
            <v>73</v>
          </cell>
          <cell r="E18">
            <v>0</v>
          </cell>
        </row>
        <row r="19">
          <cell r="B19" t="str">
            <v>KARANJIA</v>
          </cell>
          <cell r="C19">
            <v>0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C20">
            <v>0</v>
          </cell>
          <cell r="D20">
            <v>73</v>
          </cell>
          <cell r="E20">
            <v>35</v>
          </cell>
        </row>
        <row r="21">
          <cell r="B21" t="str">
            <v>PATTAMUNDAI</v>
          </cell>
          <cell r="C21">
            <v>0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C22">
            <v>0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  <cell r="E24">
            <v>0</v>
          </cell>
        </row>
        <row r="25">
          <cell r="B25" t="str">
            <v>NEMALA</v>
          </cell>
          <cell r="C25">
            <v>0</v>
          </cell>
          <cell r="D25">
            <v>73</v>
          </cell>
          <cell r="E25">
            <v>0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C28">
            <v>0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C30">
            <v>0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  <cell r="E34">
            <v>0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  <cell r="D36">
            <v>0</v>
          </cell>
          <cell r="E36">
            <v>0</v>
          </cell>
        </row>
        <row r="37">
          <cell r="B37" t="str">
            <v>BERHAMPUR</v>
          </cell>
          <cell r="C37">
            <v>0</v>
          </cell>
          <cell r="D37">
            <v>0</v>
          </cell>
          <cell r="E37">
            <v>0</v>
          </cell>
        </row>
        <row r="38">
          <cell r="B38" t="str">
            <v>GOBINDPUR</v>
          </cell>
          <cell r="C38">
            <v>0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  <cell r="D39">
            <v>0</v>
          </cell>
          <cell r="E39">
            <v>0</v>
          </cell>
        </row>
        <row r="40">
          <cell r="B40" t="str">
            <v>KAKATPUR</v>
          </cell>
          <cell r="C40">
            <v>0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  <cell r="C41">
            <v>0</v>
          </cell>
          <cell r="D41">
            <v>0</v>
          </cell>
          <cell r="E41">
            <v>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  <cell r="C43">
            <v>0</v>
          </cell>
          <cell r="D43">
            <v>0</v>
          </cell>
          <cell r="E43">
            <v>0</v>
          </cell>
        </row>
        <row r="44">
          <cell r="B44" t="str">
            <v>BARGARH</v>
          </cell>
          <cell r="C44">
            <v>0</v>
          </cell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C46">
            <v>0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  <cell r="E48">
            <v>0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  <cell r="C54">
            <v>0</v>
          </cell>
          <cell r="D54">
            <v>0</v>
          </cell>
          <cell r="E54">
            <v>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  <cell r="C57">
            <v>0</v>
          </cell>
          <cell r="D57">
            <v>0</v>
          </cell>
          <cell r="E57">
            <v>0</v>
          </cell>
        </row>
        <row r="58">
          <cell r="B58" t="str">
            <v>RAJ KHARIAR</v>
          </cell>
          <cell r="C58">
            <v>0</v>
          </cell>
          <cell r="D58">
            <v>0</v>
          </cell>
          <cell r="E58">
            <v>0</v>
          </cell>
        </row>
        <row r="59">
          <cell r="B59" t="str">
            <v>CHHANAGIRI</v>
          </cell>
          <cell r="C59">
            <v>0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C61">
            <v>0</v>
          </cell>
          <cell r="D61">
            <v>83</v>
          </cell>
          <cell r="E61">
            <v>50</v>
          </cell>
        </row>
        <row r="62">
          <cell r="B62" t="str">
            <v>SAMBALPUR</v>
          </cell>
          <cell r="C62">
            <v>0</v>
          </cell>
          <cell r="D62">
            <v>0</v>
          </cell>
          <cell r="E62">
            <v>0</v>
          </cell>
        </row>
        <row r="63">
          <cell r="B63" t="str">
            <v>RAYAGADA</v>
          </cell>
          <cell r="C63">
            <v>145</v>
          </cell>
          <cell r="D63">
            <v>0</v>
          </cell>
          <cell r="E63">
            <v>60</v>
          </cell>
        </row>
        <row r="64">
          <cell r="B64" t="str">
            <v>CHANDPUR</v>
          </cell>
          <cell r="C64">
            <v>0</v>
          </cell>
          <cell r="D64">
            <v>73</v>
          </cell>
          <cell r="E64">
            <v>50</v>
          </cell>
        </row>
        <row r="65">
          <cell r="B65" t="str">
            <v>UMERKOT</v>
          </cell>
          <cell r="C65">
            <v>0</v>
          </cell>
          <cell r="D65">
            <v>0</v>
          </cell>
          <cell r="E6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U12" sqref="U12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3.28515625" style="1" bestFit="1" customWidth="1"/>
    <col min="7" max="7" width="5.7109375" style="1" customWidth="1"/>
    <col min="8" max="8" width="7" style="1" customWidth="1"/>
    <col min="9" max="9" width="5.85546875" style="1" customWidth="1"/>
    <col min="10" max="10" width="7.140625" style="1" bestFit="1" customWidth="1"/>
    <col min="11" max="11" width="6.7109375" style="1" customWidth="1"/>
    <col min="12" max="12" width="7.5703125" style="1" bestFit="1" customWidth="1"/>
    <col min="13" max="13" width="15.140625" style="1" bestFit="1" customWidth="1"/>
    <col min="14" max="16384" width="9.85546875" style="1"/>
  </cols>
  <sheetData>
    <row r="1" spans="1:19" ht="83.25" customHeight="1" thickBot="1">
      <c r="A1" s="21"/>
      <c r="B1" s="22"/>
      <c r="C1" s="22"/>
      <c r="D1" s="22"/>
      <c r="E1" s="22"/>
      <c r="F1" s="22"/>
      <c r="G1" s="22"/>
      <c r="H1" s="22"/>
      <c r="I1" s="19" t="s">
        <v>19</v>
      </c>
      <c r="J1" s="19"/>
      <c r="K1" s="19"/>
      <c r="L1" s="19"/>
      <c r="M1" s="20"/>
      <c r="S1" s="32" t="s">
        <v>68</v>
      </c>
    </row>
    <row r="2" spans="1:19" ht="90" customHeight="1" thickBot="1">
      <c r="A2" s="23" t="s">
        <v>18</v>
      </c>
      <c r="B2" s="24"/>
      <c r="C2" s="24"/>
      <c r="D2" s="24"/>
      <c r="E2" s="24"/>
      <c r="F2" s="24"/>
      <c r="G2" s="24"/>
      <c r="H2" s="25"/>
      <c r="I2" s="19" t="s">
        <v>67</v>
      </c>
      <c r="J2" s="19"/>
      <c r="K2" s="19"/>
      <c r="L2" s="19"/>
      <c r="M2" s="20"/>
    </row>
    <row r="3" spans="1:19">
      <c r="A3" s="8" t="s">
        <v>8</v>
      </c>
      <c r="B3" s="8" t="s">
        <v>0</v>
      </c>
      <c r="C3" s="8" t="s">
        <v>16</v>
      </c>
      <c r="D3" s="8" t="s">
        <v>17</v>
      </c>
      <c r="E3" s="8" t="s">
        <v>9</v>
      </c>
      <c r="F3" s="8" t="s">
        <v>10</v>
      </c>
      <c r="G3" s="8" t="s">
        <v>1</v>
      </c>
      <c r="H3" s="9" t="s">
        <v>2</v>
      </c>
      <c r="I3" s="9" t="s">
        <v>11</v>
      </c>
      <c r="J3" s="9" t="s">
        <v>12</v>
      </c>
      <c r="K3" s="9" t="s">
        <v>13</v>
      </c>
      <c r="L3" s="9" t="s">
        <v>14</v>
      </c>
      <c r="M3" s="8" t="s">
        <v>20</v>
      </c>
    </row>
    <row r="4" spans="1:19">
      <c r="A4" s="4">
        <v>1</v>
      </c>
      <c r="B4" s="2" t="s">
        <v>25</v>
      </c>
      <c r="C4" s="2" t="s">
        <v>26</v>
      </c>
      <c r="D4" s="2" t="s">
        <v>27</v>
      </c>
      <c r="E4" s="11" t="s">
        <v>15</v>
      </c>
      <c r="F4" s="2" t="s">
        <v>28</v>
      </c>
      <c r="G4" s="2">
        <v>2</v>
      </c>
      <c r="H4" s="3">
        <f>VLOOKUP(F4,[1]Sheet1!$B$1:$D$68,3,FALSE)</f>
        <v>70</v>
      </c>
      <c r="I4" s="3">
        <f t="shared" ref="I4:I23" si="0">G4*1</f>
        <v>2</v>
      </c>
      <c r="J4" s="3">
        <f>G4*12</f>
        <v>24</v>
      </c>
      <c r="K4" s="3"/>
      <c r="L4" s="3">
        <f>G4*H4+I4+J4+K4</f>
        <v>166</v>
      </c>
      <c r="M4" s="2" t="s">
        <v>4</v>
      </c>
    </row>
    <row r="5" spans="1:19">
      <c r="A5" s="4"/>
      <c r="B5" s="2" t="s">
        <v>25</v>
      </c>
      <c r="C5" s="2" t="s">
        <v>26</v>
      </c>
      <c r="D5" s="2" t="s">
        <v>27</v>
      </c>
      <c r="E5" s="11" t="s">
        <v>15</v>
      </c>
      <c r="F5" s="2" t="s">
        <v>28</v>
      </c>
      <c r="G5" s="2">
        <v>1</v>
      </c>
      <c r="H5" s="3">
        <f>VLOOKUP(F5,[1]Sheet1!$B$1:$E$66,4,FALSE)</f>
        <v>40</v>
      </c>
      <c r="I5" s="3">
        <f t="shared" si="0"/>
        <v>1</v>
      </c>
      <c r="J5" s="3">
        <f>G5*6</f>
        <v>6</v>
      </c>
      <c r="K5" s="3">
        <v>25</v>
      </c>
      <c r="L5" s="3">
        <f t="shared" ref="L5:L23" si="1">G5*H5+I5+J5+K5</f>
        <v>72</v>
      </c>
      <c r="M5" s="2" t="s">
        <v>5</v>
      </c>
    </row>
    <row r="6" spans="1:19">
      <c r="A6" s="4">
        <v>2</v>
      </c>
      <c r="B6" s="2" t="s">
        <v>29</v>
      </c>
      <c r="C6" s="2" t="s">
        <v>30</v>
      </c>
      <c r="D6" s="2" t="s">
        <v>31</v>
      </c>
      <c r="E6" s="11" t="s">
        <v>15</v>
      </c>
      <c r="F6" s="2" t="s">
        <v>32</v>
      </c>
      <c r="G6" s="2">
        <v>1</v>
      </c>
      <c r="H6" s="3">
        <f>VLOOKUP(F6,[1]Sheet1!$B$1:$D$68,3,FALSE)</f>
        <v>100</v>
      </c>
      <c r="I6" s="3">
        <f t="shared" si="0"/>
        <v>1</v>
      </c>
      <c r="J6" s="3">
        <f>G6*12</f>
        <v>12</v>
      </c>
      <c r="K6" s="3"/>
      <c r="L6" s="3">
        <f t="shared" si="1"/>
        <v>113</v>
      </c>
      <c r="M6" s="2" t="s">
        <v>4</v>
      </c>
    </row>
    <row r="7" spans="1:19">
      <c r="A7" s="4"/>
      <c r="B7" s="2" t="s">
        <v>29</v>
      </c>
      <c r="C7" s="2" t="s">
        <v>30</v>
      </c>
      <c r="D7" s="2" t="s">
        <v>31</v>
      </c>
      <c r="E7" s="11" t="s">
        <v>15</v>
      </c>
      <c r="F7" s="2" t="s">
        <v>32</v>
      </c>
      <c r="G7" s="2">
        <v>5</v>
      </c>
      <c r="H7" s="3">
        <f>VLOOKUP(F7,[1]Sheet1!$B$1:$E$66,4,FALSE)</f>
        <v>60</v>
      </c>
      <c r="I7" s="3">
        <f t="shared" si="0"/>
        <v>5</v>
      </c>
      <c r="J7" s="3">
        <f>G7*6</f>
        <v>30</v>
      </c>
      <c r="K7" s="3">
        <v>25</v>
      </c>
      <c r="L7" s="3">
        <f t="shared" si="1"/>
        <v>360</v>
      </c>
      <c r="M7" s="2" t="s">
        <v>5</v>
      </c>
    </row>
    <row r="8" spans="1:19">
      <c r="A8" s="4">
        <v>3</v>
      </c>
      <c r="B8" s="2" t="s">
        <v>33</v>
      </c>
      <c r="C8" s="2" t="s">
        <v>34</v>
      </c>
      <c r="D8" s="2" t="s">
        <v>35</v>
      </c>
      <c r="E8" s="11" t="s">
        <v>15</v>
      </c>
      <c r="F8" s="2" t="s">
        <v>36</v>
      </c>
      <c r="G8" s="2">
        <v>3</v>
      </c>
      <c r="H8" s="3">
        <f>VLOOKUP(F8,[1]Sheet1!$B$1:$D$68,3,FALSE)</f>
        <v>73</v>
      </c>
      <c r="I8" s="3">
        <f t="shared" si="0"/>
        <v>3</v>
      </c>
      <c r="J8" s="3">
        <f>G8*12</f>
        <v>36</v>
      </c>
      <c r="K8" s="3">
        <v>25</v>
      </c>
      <c r="L8" s="3">
        <f t="shared" si="1"/>
        <v>283</v>
      </c>
      <c r="M8" s="2" t="s">
        <v>4</v>
      </c>
    </row>
    <row r="9" spans="1:19">
      <c r="A9" s="4">
        <v>4</v>
      </c>
      <c r="B9" s="2" t="s">
        <v>37</v>
      </c>
      <c r="C9" s="2" t="s">
        <v>38</v>
      </c>
      <c r="D9" s="2" t="s">
        <v>39</v>
      </c>
      <c r="E9" s="11" t="s">
        <v>15</v>
      </c>
      <c r="F9" s="2" t="s">
        <v>40</v>
      </c>
      <c r="G9" s="2">
        <v>5</v>
      </c>
      <c r="H9" s="3">
        <f>VLOOKUP(F9,[1]Sheet1!$B$1:$E$66,4,FALSE)</f>
        <v>50</v>
      </c>
      <c r="I9" s="3">
        <f t="shared" si="0"/>
        <v>5</v>
      </c>
      <c r="J9" s="3">
        <f>G9*6</f>
        <v>30</v>
      </c>
      <c r="K9" s="3">
        <v>25</v>
      </c>
      <c r="L9" s="3">
        <f t="shared" si="1"/>
        <v>310</v>
      </c>
      <c r="M9" s="2" t="s">
        <v>5</v>
      </c>
    </row>
    <row r="10" spans="1:19">
      <c r="A10" s="4">
        <v>5</v>
      </c>
      <c r="B10" s="2" t="s">
        <v>37</v>
      </c>
      <c r="C10" s="2" t="s">
        <v>41</v>
      </c>
      <c r="D10" s="2" t="s">
        <v>42</v>
      </c>
      <c r="E10" s="11" t="s">
        <v>15</v>
      </c>
      <c r="F10" s="2" t="s">
        <v>43</v>
      </c>
      <c r="G10" s="2">
        <v>2</v>
      </c>
      <c r="H10" s="3">
        <f>VLOOKUP(F10,[1]Sheet1!$B$1:$C$69,2,FALSE)</f>
        <v>145</v>
      </c>
      <c r="I10" s="3">
        <f t="shared" si="0"/>
        <v>2</v>
      </c>
      <c r="J10" s="3">
        <f>G10*15</f>
        <v>30</v>
      </c>
      <c r="K10" s="3">
        <v>25</v>
      </c>
      <c r="L10" s="3">
        <f t="shared" si="1"/>
        <v>347</v>
      </c>
      <c r="M10" s="2" t="s">
        <v>3</v>
      </c>
    </row>
    <row r="11" spans="1:19">
      <c r="A11" s="4">
        <v>6</v>
      </c>
      <c r="B11" s="2" t="s">
        <v>44</v>
      </c>
      <c r="C11" s="2" t="s">
        <v>45</v>
      </c>
      <c r="D11" s="2" t="s">
        <v>46</v>
      </c>
      <c r="E11" s="11" t="s">
        <v>15</v>
      </c>
      <c r="F11" s="2" t="s">
        <v>47</v>
      </c>
      <c r="G11" s="2">
        <v>3</v>
      </c>
      <c r="H11" s="3">
        <f>VLOOKUP(F11,[1]Sheet1!$B$1:$C$69,2,FALSE)</f>
        <v>100</v>
      </c>
      <c r="I11" s="3">
        <f t="shared" si="0"/>
        <v>3</v>
      </c>
      <c r="J11" s="3">
        <f>G11*15</f>
        <v>45</v>
      </c>
      <c r="K11" s="3">
        <v>25</v>
      </c>
      <c r="L11" s="3">
        <f t="shared" si="1"/>
        <v>373</v>
      </c>
      <c r="M11" s="2" t="s">
        <v>3</v>
      </c>
    </row>
    <row r="12" spans="1:19">
      <c r="A12" s="4">
        <v>7</v>
      </c>
      <c r="B12" s="2" t="s">
        <v>44</v>
      </c>
      <c r="C12" s="2" t="s">
        <v>48</v>
      </c>
      <c r="D12" s="2" t="s">
        <v>49</v>
      </c>
      <c r="E12" s="11" t="s">
        <v>15</v>
      </c>
      <c r="F12" s="2" t="s">
        <v>21</v>
      </c>
      <c r="G12" s="2">
        <v>13</v>
      </c>
      <c r="H12" s="3">
        <f>VLOOKUP(F12,[1]Sheet1!$B$1:$D$68,3,FALSE)</f>
        <v>73</v>
      </c>
      <c r="I12" s="3">
        <f t="shared" si="0"/>
        <v>13</v>
      </c>
      <c r="J12" s="3">
        <f>G12*12</f>
        <v>156</v>
      </c>
      <c r="K12" s="3"/>
      <c r="L12" s="3">
        <f t="shared" si="1"/>
        <v>1118</v>
      </c>
      <c r="M12" s="2" t="s">
        <v>4</v>
      </c>
    </row>
    <row r="13" spans="1:19">
      <c r="A13" s="4"/>
      <c r="B13" s="2" t="s">
        <v>44</v>
      </c>
      <c r="C13" s="2" t="s">
        <v>48</v>
      </c>
      <c r="D13" s="2" t="s">
        <v>49</v>
      </c>
      <c r="E13" s="11" t="s">
        <v>15</v>
      </c>
      <c r="F13" s="2" t="s">
        <v>21</v>
      </c>
      <c r="G13" s="2">
        <v>2</v>
      </c>
      <c r="H13" s="3">
        <f>VLOOKUP(F13,[1]Sheet1!$B$1:$E$66,4,FALSE)</f>
        <v>40</v>
      </c>
      <c r="I13" s="3">
        <f t="shared" si="0"/>
        <v>2</v>
      </c>
      <c r="J13" s="3">
        <f>G13*6</f>
        <v>12</v>
      </c>
      <c r="K13" s="3">
        <v>25</v>
      </c>
      <c r="L13" s="3">
        <f t="shared" si="1"/>
        <v>119</v>
      </c>
      <c r="M13" s="2" t="s">
        <v>5</v>
      </c>
    </row>
    <row r="14" spans="1:19">
      <c r="A14" s="4">
        <v>8</v>
      </c>
      <c r="B14" s="2" t="s">
        <v>50</v>
      </c>
      <c r="C14" s="2" t="s">
        <v>51</v>
      </c>
      <c r="D14" s="2" t="s">
        <v>52</v>
      </c>
      <c r="E14" s="11" t="s">
        <v>15</v>
      </c>
      <c r="F14" s="2" t="s">
        <v>22</v>
      </c>
      <c r="G14" s="2">
        <v>6</v>
      </c>
      <c r="H14" s="3">
        <f>VLOOKUP(F14,[1]Sheet1!$B$1:$D$68,3,FALSE)</f>
        <v>85</v>
      </c>
      <c r="I14" s="3">
        <f t="shared" si="0"/>
        <v>6</v>
      </c>
      <c r="J14" s="3">
        <f>G14*12</f>
        <v>72</v>
      </c>
      <c r="K14" s="3">
        <v>25</v>
      </c>
      <c r="L14" s="3">
        <f t="shared" si="1"/>
        <v>613</v>
      </c>
      <c r="M14" s="2" t="s">
        <v>4</v>
      </c>
    </row>
    <row r="15" spans="1:19">
      <c r="A15" s="4">
        <v>9</v>
      </c>
      <c r="B15" s="2" t="s">
        <v>53</v>
      </c>
      <c r="C15" s="2" t="s">
        <v>54</v>
      </c>
      <c r="D15" s="2" t="s">
        <v>55</v>
      </c>
      <c r="E15" s="11" t="s">
        <v>15</v>
      </c>
      <c r="F15" s="2" t="s">
        <v>56</v>
      </c>
      <c r="G15" s="2">
        <v>1</v>
      </c>
      <c r="H15" s="3">
        <f>VLOOKUP(F15,[1]Sheet1!$B$1:$C$69,2,FALSE)</f>
        <v>150</v>
      </c>
      <c r="I15" s="3">
        <f t="shared" si="0"/>
        <v>1</v>
      </c>
      <c r="J15" s="3">
        <f>G15*15</f>
        <v>15</v>
      </c>
      <c r="K15" s="3"/>
      <c r="L15" s="3">
        <f t="shared" si="1"/>
        <v>166</v>
      </c>
      <c r="M15" s="2" t="s">
        <v>3</v>
      </c>
    </row>
    <row r="16" spans="1:19">
      <c r="A16" s="4"/>
      <c r="B16" s="2" t="s">
        <v>53</v>
      </c>
      <c r="C16" s="2" t="s">
        <v>54</v>
      </c>
      <c r="D16" s="2" t="s">
        <v>55</v>
      </c>
      <c r="E16" s="11" t="s">
        <v>15</v>
      </c>
      <c r="F16" s="2" t="s">
        <v>56</v>
      </c>
      <c r="G16" s="2">
        <v>3</v>
      </c>
      <c r="H16" s="3">
        <f>VLOOKUP(F16,[1]Sheet1!$B$1:$D$68,3,FALSE)</f>
        <v>120</v>
      </c>
      <c r="I16" s="3">
        <f t="shared" si="0"/>
        <v>3</v>
      </c>
      <c r="J16" s="3">
        <f>G16*12</f>
        <v>36</v>
      </c>
      <c r="K16" s="3"/>
      <c r="L16" s="3">
        <f t="shared" si="1"/>
        <v>399</v>
      </c>
      <c r="M16" s="2" t="s">
        <v>4</v>
      </c>
    </row>
    <row r="17" spans="1:13">
      <c r="A17" s="4"/>
      <c r="B17" s="2" t="s">
        <v>53</v>
      </c>
      <c r="C17" s="2" t="s">
        <v>54</v>
      </c>
      <c r="D17" s="2" t="s">
        <v>55</v>
      </c>
      <c r="E17" s="11" t="s">
        <v>15</v>
      </c>
      <c r="F17" s="2" t="s">
        <v>56</v>
      </c>
      <c r="G17" s="2">
        <v>1</v>
      </c>
      <c r="H17" s="3">
        <f>VLOOKUP(F17,[1]Sheet1!$B$1:$E$66,4,FALSE)</f>
        <v>60</v>
      </c>
      <c r="I17" s="3">
        <f t="shared" si="0"/>
        <v>1</v>
      </c>
      <c r="J17" s="3">
        <f>G17*6</f>
        <v>6</v>
      </c>
      <c r="K17" s="3">
        <v>25</v>
      </c>
      <c r="L17" s="3">
        <f t="shared" si="1"/>
        <v>92</v>
      </c>
      <c r="M17" s="2" t="s">
        <v>5</v>
      </c>
    </row>
    <row r="18" spans="1:13">
      <c r="A18" s="4">
        <v>10</v>
      </c>
      <c r="B18" s="2" t="s">
        <v>57</v>
      </c>
      <c r="C18" s="2" t="s">
        <v>58</v>
      </c>
      <c r="D18" s="2" t="s">
        <v>59</v>
      </c>
      <c r="E18" s="11" t="s">
        <v>15</v>
      </c>
      <c r="F18" s="2" t="s">
        <v>60</v>
      </c>
      <c r="G18" s="2">
        <v>2</v>
      </c>
      <c r="H18" s="3">
        <f>VLOOKUP(F18,[1]Sheet1!$B$1:$C$69,2,FALSE)</f>
        <v>100</v>
      </c>
      <c r="I18" s="3">
        <f t="shared" si="0"/>
        <v>2</v>
      </c>
      <c r="J18" s="3">
        <f>G18*15</f>
        <v>30</v>
      </c>
      <c r="K18" s="3"/>
      <c r="L18" s="3">
        <f t="shared" si="1"/>
        <v>232</v>
      </c>
      <c r="M18" s="2" t="s">
        <v>3</v>
      </c>
    </row>
    <row r="19" spans="1:13">
      <c r="A19" s="4"/>
      <c r="B19" s="2" t="s">
        <v>57</v>
      </c>
      <c r="C19" s="2" t="s">
        <v>58</v>
      </c>
      <c r="D19" s="2" t="s">
        <v>59</v>
      </c>
      <c r="E19" s="11" t="s">
        <v>15</v>
      </c>
      <c r="F19" s="2" t="s">
        <v>60</v>
      </c>
      <c r="G19" s="2">
        <v>3</v>
      </c>
      <c r="H19" s="3">
        <f>VLOOKUP(F19,[1]Sheet1!$B$1:$D$68,3,FALSE)</f>
        <v>73</v>
      </c>
      <c r="I19" s="3">
        <f t="shared" si="0"/>
        <v>3</v>
      </c>
      <c r="J19" s="3">
        <f>G19*12</f>
        <v>36</v>
      </c>
      <c r="K19" s="3">
        <v>25</v>
      </c>
      <c r="L19" s="3">
        <f t="shared" si="1"/>
        <v>283</v>
      </c>
      <c r="M19" s="2" t="s">
        <v>4</v>
      </c>
    </row>
    <row r="20" spans="1:13">
      <c r="A20" s="4">
        <v>11</v>
      </c>
      <c r="B20" s="2" t="s">
        <v>57</v>
      </c>
      <c r="C20" s="2" t="s">
        <v>61</v>
      </c>
      <c r="D20" s="2" t="s">
        <v>62</v>
      </c>
      <c r="E20" s="11" t="s">
        <v>15</v>
      </c>
      <c r="F20" s="2" t="s">
        <v>23</v>
      </c>
      <c r="G20" s="2">
        <v>3</v>
      </c>
      <c r="H20" s="3">
        <f>VLOOKUP(F20,[1]Sheet1!$B$1:$C$69,2,FALSE)</f>
        <v>100</v>
      </c>
      <c r="I20" s="3">
        <f t="shared" si="0"/>
        <v>3</v>
      </c>
      <c r="J20" s="3">
        <f>G20*15</f>
        <v>45</v>
      </c>
      <c r="K20" s="3"/>
      <c r="L20" s="3">
        <f t="shared" si="1"/>
        <v>348</v>
      </c>
      <c r="M20" s="2" t="s">
        <v>3</v>
      </c>
    </row>
    <row r="21" spans="1:13">
      <c r="A21" s="4"/>
      <c r="B21" s="2" t="s">
        <v>57</v>
      </c>
      <c r="C21" s="2" t="s">
        <v>61</v>
      </c>
      <c r="D21" s="2" t="s">
        <v>62</v>
      </c>
      <c r="E21" s="11" t="s">
        <v>15</v>
      </c>
      <c r="F21" s="2" t="s">
        <v>23</v>
      </c>
      <c r="G21" s="2">
        <v>1</v>
      </c>
      <c r="H21" s="3">
        <f>VLOOKUP(F21,[1]Sheet1!$B$1:$E$66,4,FALSE)</f>
        <v>40</v>
      </c>
      <c r="I21" s="3">
        <f t="shared" si="0"/>
        <v>1</v>
      </c>
      <c r="J21" s="3">
        <f>G21*6</f>
        <v>6</v>
      </c>
      <c r="K21" s="3">
        <v>25</v>
      </c>
      <c r="L21" s="3">
        <f t="shared" si="1"/>
        <v>72</v>
      </c>
      <c r="M21" s="2" t="s">
        <v>5</v>
      </c>
    </row>
    <row r="22" spans="1:13">
      <c r="A22" s="4">
        <v>12</v>
      </c>
      <c r="B22" s="2" t="s">
        <v>57</v>
      </c>
      <c r="C22" s="2" t="s">
        <v>63</v>
      </c>
      <c r="D22" s="2" t="s">
        <v>64</v>
      </c>
      <c r="E22" s="11" t="s">
        <v>15</v>
      </c>
      <c r="F22" s="2" t="s">
        <v>65</v>
      </c>
      <c r="G22" s="2">
        <v>3</v>
      </c>
      <c r="H22" s="3">
        <f>VLOOKUP(F22,[1]Sheet1!$B$1:$D$68,3,FALSE)</f>
        <v>73</v>
      </c>
      <c r="I22" s="3">
        <f t="shared" si="0"/>
        <v>3</v>
      </c>
      <c r="J22" s="3">
        <f>G22*12</f>
        <v>36</v>
      </c>
      <c r="K22" s="3"/>
      <c r="L22" s="3">
        <f t="shared" si="1"/>
        <v>258</v>
      </c>
      <c r="M22" s="2" t="s">
        <v>4</v>
      </c>
    </row>
    <row r="23" spans="1:13">
      <c r="A23" s="4"/>
      <c r="B23" s="2" t="s">
        <v>57</v>
      </c>
      <c r="C23" s="2" t="s">
        <v>63</v>
      </c>
      <c r="D23" s="2" t="s">
        <v>64</v>
      </c>
      <c r="E23" s="11" t="s">
        <v>15</v>
      </c>
      <c r="F23" s="2" t="s">
        <v>65</v>
      </c>
      <c r="G23" s="2">
        <v>1</v>
      </c>
      <c r="H23" s="3">
        <f>VLOOKUP(F23,[1]Sheet1!$B$1:$E$66,4,FALSE)</f>
        <v>45</v>
      </c>
      <c r="I23" s="3">
        <f t="shared" si="0"/>
        <v>1</v>
      </c>
      <c r="J23" s="3">
        <f>G23*6</f>
        <v>6</v>
      </c>
      <c r="K23" s="3">
        <v>25</v>
      </c>
      <c r="L23" s="3">
        <f t="shared" si="1"/>
        <v>77</v>
      </c>
      <c r="M23" s="2" t="s">
        <v>5</v>
      </c>
    </row>
    <row r="24" spans="1:13">
      <c r="A24" s="29" t="s">
        <v>66</v>
      </c>
      <c r="B24" s="30"/>
      <c r="C24" s="30"/>
      <c r="D24" s="30"/>
      <c r="E24" s="30"/>
      <c r="F24" s="30"/>
      <c r="G24" s="30"/>
      <c r="H24" s="30"/>
      <c r="I24" s="30"/>
      <c r="J24" s="30"/>
      <c r="K24" s="31"/>
      <c r="L24" s="7">
        <f>SUM(L4:L23)</f>
        <v>5801</v>
      </c>
      <c r="M24" s="12"/>
    </row>
    <row r="25" spans="1:13">
      <c r="A25" s="5"/>
      <c r="B25"/>
      <c r="C25"/>
      <c r="D25"/>
      <c r="E25"/>
      <c r="F25"/>
      <c r="G25" s="10">
        <f>SUM(G4:G23)</f>
        <v>61</v>
      </c>
      <c r="H25" s="6"/>
      <c r="I25" s="6"/>
      <c r="J25" s="6"/>
      <c r="K25" s="6"/>
      <c r="L25" s="6"/>
      <c r="M25"/>
    </row>
    <row r="26" spans="1:13" ht="15" customHeight="1">
      <c r="A26" s="16" t="s">
        <v>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15.75" thickBot="1">
      <c r="A27" s="26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</row>
    <row r="28" spans="1:13" ht="30" customHeight="1" thickBot="1">
      <c r="A28" s="13" t="s">
        <v>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</sheetData>
  <mergeCells count="8">
    <mergeCell ref="A28:M28"/>
    <mergeCell ref="A26:M26"/>
    <mergeCell ref="I1:M1"/>
    <mergeCell ref="A1:H1"/>
    <mergeCell ref="I2:M2"/>
    <mergeCell ref="A2:H2"/>
    <mergeCell ref="A27:M27"/>
    <mergeCell ref="A24:K24"/>
  </mergeCells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2024-03-19T06:41:07Z</cp:lastPrinted>
  <dcterms:created xsi:type="dcterms:W3CDTF">2022-03-21T07:07:09Z</dcterms:created>
  <dcterms:modified xsi:type="dcterms:W3CDTF">2024-03-19T06:41:07Z</dcterms:modified>
</cp:coreProperties>
</file>