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390" yWindow="555" windowWidth="19815" windowHeight="9405"/>
  </bookViews>
  <sheets>
    <sheet name="Invoice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G26" i="1"/>
  <c r="K23"/>
  <c r="K5"/>
  <c r="K6"/>
  <c r="K7"/>
  <c r="K8"/>
  <c r="K9"/>
  <c r="K10"/>
  <c r="K11"/>
  <c r="K12"/>
  <c r="K13"/>
  <c r="K14"/>
  <c r="K15"/>
  <c r="K16"/>
  <c r="K17"/>
  <c r="K18"/>
  <c r="K19"/>
  <c r="K20"/>
  <c r="K21"/>
  <c r="K22"/>
  <c r="K4"/>
  <c r="I19" l="1"/>
  <c r="I14"/>
  <c r="I15"/>
  <c r="I9"/>
  <c r="I10"/>
  <c r="I6"/>
  <c r="I4"/>
  <c r="I5"/>
  <c r="I20"/>
  <c r="I17"/>
  <c r="I18"/>
  <c r="I11"/>
  <c r="I7"/>
  <c r="I8"/>
  <c r="I16"/>
  <c r="I12"/>
  <c r="I22"/>
  <c r="I21"/>
  <c r="I13"/>
  <c r="H19"/>
  <c r="H14"/>
  <c r="H15"/>
  <c r="H9"/>
  <c r="H10"/>
  <c r="H6"/>
  <c r="H4"/>
  <c r="H20"/>
  <c r="H17"/>
  <c r="H18"/>
  <c r="H11"/>
  <c r="H7"/>
  <c r="H8"/>
  <c r="H12"/>
  <c r="H22"/>
  <c r="H21"/>
  <c r="H13"/>
</calcChain>
</file>

<file path=xl/sharedStrings.xml><?xml version="1.0" encoding="utf-8"?>
<sst xmlns="http://schemas.openxmlformats.org/spreadsheetml/2006/main" count="112" uniqueCount="79">
  <si>
    <t>INVOICE
PRAGATI LOGISTICS,SAMANTA SAHI KHUNTIA LANE,8984191006
GST No:21AGHPB9356M1Z9</t>
  </si>
  <si>
    <t>15/1/2025</t>
  </si>
  <si>
    <t>776</t>
  </si>
  <si>
    <t>29/1/2025</t>
  </si>
  <si>
    <t>802</t>
  </si>
  <si>
    <t>25/1/2025</t>
  </si>
  <si>
    <t>789</t>
  </si>
  <si>
    <t>793</t>
  </si>
  <si>
    <t>09/1/2025</t>
  </si>
  <si>
    <t>761</t>
  </si>
  <si>
    <t>762</t>
  </si>
  <si>
    <t>04/1/2025</t>
  </si>
  <si>
    <t>753</t>
  </si>
  <si>
    <t>01/1/2025</t>
  </si>
  <si>
    <t>740</t>
  </si>
  <si>
    <t>738</t>
  </si>
  <si>
    <t>30/1/2025</t>
  </si>
  <si>
    <t>810</t>
  </si>
  <si>
    <t>28/1/2025</t>
  </si>
  <si>
    <t>795</t>
  </si>
  <si>
    <t>796</t>
  </si>
  <si>
    <t>10/1/2025</t>
  </si>
  <si>
    <t>768</t>
  </si>
  <si>
    <t>757</t>
  </si>
  <si>
    <t>748</t>
  </si>
  <si>
    <t>792</t>
  </si>
  <si>
    <t>14/1/2025</t>
  </si>
  <si>
    <t>773</t>
  </si>
  <si>
    <t>31/1/2025</t>
  </si>
  <si>
    <t>814</t>
  </si>
  <si>
    <t>803</t>
  </si>
  <si>
    <t>Thanking you for your business.
PRAGATI LOGISTICS</t>
  </si>
  <si>
    <t>SL</t>
  </si>
  <si>
    <t>DATE</t>
  </si>
  <si>
    <t>LR NO</t>
  </si>
  <si>
    <t>FROM</t>
  </si>
  <si>
    <t>INV NO</t>
  </si>
  <si>
    <t>CASE</t>
  </si>
  <si>
    <t>RATE</t>
  </si>
  <si>
    <t>DD.CH</t>
  </si>
  <si>
    <t>LR CH.</t>
  </si>
  <si>
    <t>JA/23251</t>
  </si>
  <si>
    <t>JA/24343</t>
  </si>
  <si>
    <t>DO/20342</t>
  </si>
  <si>
    <t>DO/20341</t>
  </si>
  <si>
    <t>DO/19447</t>
  </si>
  <si>
    <t>DO/19446</t>
  </si>
  <si>
    <t>DO/19190</t>
  </si>
  <si>
    <t>DO/18997</t>
  </si>
  <si>
    <t>DO/18996</t>
  </si>
  <si>
    <t>DO/20585</t>
  </si>
  <si>
    <t>MA/14370</t>
  </si>
  <si>
    <t>MA/14368</t>
  </si>
  <si>
    <t>MA/13667</t>
  </si>
  <si>
    <t>MA/13409</t>
  </si>
  <si>
    <t>MA/13384</t>
  </si>
  <si>
    <t>MA/14270</t>
  </si>
  <si>
    <t>MA/13811</t>
  </si>
  <si>
    <t>MA/14547</t>
  </si>
  <si>
    <t>MA/14464</t>
  </si>
  <si>
    <t>BARAGARH</t>
  </si>
  <si>
    <t>BHANJANAGAR</t>
  </si>
  <si>
    <t>PURI</t>
  </si>
  <si>
    <t>JAJPUR ROAD</t>
  </si>
  <si>
    <t>JAGATSINGHPUR</t>
  </si>
  <si>
    <t>NAYAGARH</t>
  </si>
  <si>
    <t>JALESWAR</t>
  </si>
  <si>
    <t>JHARSUGUDA</t>
  </si>
  <si>
    <t>KEONJHAR</t>
  </si>
  <si>
    <t>JASIPUR</t>
  </si>
  <si>
    <t>BOLANGIR</t>
  </si>
  <si>
    <t>BALIAPAL</t>
  </si>
  <si>
    <t>CTC</t>
  </si>
  <si>
    <t>TO</t>
  </si>
  <si>
    <t>(RUPEES FOUR THOUSAND SIX HUNDRED SIXTY FOUR ONLY)</t>
  </si>
  <si>
    <t>Kindly, verify &amp; confirm within 7 days, else GST will be filed by 20th FEB, 2025. 
GST to be paid by Consignor under Reverse Charge Mechanism(RCM) as per GST.</t>
  </si>
  <si>
    <t xml:space="preserve">Bill Date:11/02/2025
Bill NO : 33478
Total Amount:4664.00
</t>
  </si>
  <si>
    <t>AMT.</t>
  </si>
  <si>
    <t xml:space="preserve">LAXMI AGENCIES 
Address:KK BHAWASINKA COMPOUND CANTONMENT ROAD 753001,6712515504
GST No:21ABYPA4770G1ZO
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</si>
</sst>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0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center" wrapText="1"/>
    </xf>
    <xf numFmtId="2" fontId="1" fillId="0" borderId="1" xfId="0" applyNumberFormat="1" applyFont="1" applyBorder="1" applyAlignment="1">
      <alignment horizontal="center" wrapText="1"/>
    </xf>
    <xf numFmtId="0" fontId="2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left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left" wrapText="1"/>
    </xf>
    <xf numFmtId="0" fontId="1" fillId="0" borderId="3" xfId="0" applyNumberFormat="1" applyFont="1" applyBorder="1" applyAlignment="1">
      <alignment horizontal="left" wrapText="1"/>
    </xf>
    <xf numFmtId="0" fontId="0" fillId="0" borderId="1" xfId="0" applyNumberFormat="1" applyFont="1" applyBorder="1" applyAlignment="1">
      <alignment horizontal="center" wrapText="1"/>
    </xf>
  </cellXfs>
  <cellStyles count="1">
    <cellStyle name="Normal" xfId="0" builtinId="0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123824</xdr:colOff>
      <xdr:row>0</xdr:row>
      <xdr:rowOff>0</xdr:rowOff>
    </xdr:from>
    <xdr:to>
      <xdr:col>6</xdr:col>
      <xdr:colOff>161924</xdr:colOff>
      <xdr:row>0</xdr:row>
      <xdr:rowOff>1060111</xdr:rowOff>
    </xdr:to>
    <xdr:pic>
      <xdr:nvPicPr>
        <xdr:cNvPr id="2" name="logo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23824" y="0"/>
          <a:ext cx="3648075" cy="106011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DECEMBER,%202024%20PL/LAXMI%20AGENCIES%20(PEN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voice"/>
    </sheetNames>
    <sheetDataSet>
      <sheetData sheetId="0">
        <row r="4">
          <cell r="E4" t="str">
            <v>JHARSUGUDA</v>
          </cell>
          <cell r="F4" t="str">
            <v>659</v>
          </cell>
          <cell r="G4">
            <v>7</v>
          </cell>
          <cell r="H4">
            <v>53</v>
          </cell>
        </row>
        <row r="5">
          <cell r="E5" t="str">
            <v>BARAGARH</v>
          </cell>
          <cell r="F5" t="str">
            <v>665</v>
          </cell>
          <cell r="G5">
            <v>6</v>
          </cell>
          <cell r="H5">
            <v>53</v>
          </cell>
        </row>
        <row r="6">
          <cell r="E6" t="str">
            <v>JASIPUR</v>
          </cell>
          <cell r="F6" t="str">
            <v>689</v>
          </cell>
          <cell r="G6">
            <v>2</v>
          </cell>
          <cell r="H6">
            <v>53</v>
          </cell>
        </row>
        <row r="7">
          <cell r="E7" t="str">
            <v>BOLANGIR</v>
          </cell>
          <cell r="F7" t="str">
            <v>687</v>
          </cell>
          <cell r="G7">
            <v>1</v>
          </cell>
          <cell r="H7">
            <v>53</v>
          </cell>
        </row>
        <row r="8">
          <cell r="E8" t="str">
            <v>KARANJIA</v>
          </cell>
          <cell r="F8" t="str">
            <v>675</v>
          </cell>
          <cell r="G8">
            <v>3</v>
          </cell>
          <cell r="H8">
            <v>53</v>
          </cell>
        </row>
        <row r="9">
          <cell r="E9" t="str">
            <v>JALESWAR</v>
          </cell>
          <cell r="F9" t="str">
            <v>668</v>
          </cell>
          <cell r="G9">
            <v>2</v>
          </cell>
          <cell r="H9">
            <v>53</v>
          </cell>
        </row>
        <row r="10">
          <cell r="E10" t="str">
            <v>BHANJANAGAR</v>
          </cell>
          <cell r="F10" t="str">
            <v>681</v>
          </cell>
          <cell r="G10">
            <v>5</v>
          </cell>
          <cell r="H10">
            <v>53</v>
          </cell>
        </row>
        <row r="11">
          <cell r="E11" t="str">
            <v>KENDRAPARA</v>
          </cell>
          <cell r="F11" t="str">
            <v>693</v>
          </cell>
          <cell r="G11">
            <v>3</v>
          </cell>
          <cell r="H11">
            <v>53</v>
          </cell>
        </row>
        <row r="12">
          <cell r="E12" t="str">
            <v>KHURDA</v>
          </cell>
          <cell r="F12" t="str">
            <v>691</v>
          </cell>
          <cell r="G12">
            <v>13</v>
          </cell>
          <cell r="H12">
            <v>53</v>
          </cell>
        </row>
        <row r="13">
          <cell r="E13" t="str">
            <v>PANIKOILI</v>
          </cell>
          <cell r="F13" t="str">
            <v>686</v>
          </cell>
          <cell r="G13">
            <v>3</v>
          </cell>
          <cell r="H13">
            <v>53</v>
          </cell>
        </row>
        <row r="14">
          <cell r="E14" t="str">
            <v>JAJPUR ROAD</v>
          </cell>
          <cell r="F14" t="str">
            <v>680</v>
          </cell>
          <cell r="G14">
            <v>2</v>
          </cell>
          <cell r="H14">
            <v>53</v>
          </cell>
        </row>
        <row r="15">
          <cell r="E15" t="str">
            <v>KEONJHAR</v>
          </cell>
          <cell r="F15" t="str">
            <v>688</v>
          </cell>
          <cell r="G15">
            <v>6</v>
          </cell>
          <cell r="H15">
            <v>53</v>
          </cell>
        </row>
        <row r="16">
          <cell r="E16" t="str">
            <v>JHARSUGUDA</v>
          </cell>
          <cell r="F16" t="str">
            <v>703</v>
          </cell>
          <cell r="G16">
            <v>4</v>
          </cell>
          <cell r="H16">
            <v>53</v>
          </cell>
        </row>
        <row r="17">
          <cell r="E17" t="str">
            <v>SALIPUR</v>
          </cell>
          <cell r="F17" t="str">
            <v>711</v>
          </cell>
          <cell r="G17">
            <v>2</v>
          </cell>
          <cell r="H17">
            <v>53</v>
          </cell>
        </row>
        <row r="18">
          <cell r="E18" t="str">
            <v>BARAGARH</v>
          </cell>
          <cell r="F18" t="str">
            <v>714</v>
          </cell>
          <cell r="G18">
            <v>5</v>
          </cell>
          <cell r="H18">
            <v>53</v>
          </cell>
        </row>
        <row r="19">
          <cell r="E19" t="str">
            <v>JHARSUGUDA</v>
          </cell>
          <cell r="F19" t="str">
            <v>716</v>
          </cell>
          <cell r="G19">
            <v>6</v>
          </cell>
          <cell r="H19">
            <v>53</v>
          </cell>
        </row>
        <row r="20">
          <cell r="E20" t="str">
            <v>BARAGARH</v>
          </cell>
          <cell r="F20" t="str">
            <v>720</v>
          </cell>
          <cell r="G20">
            <v>2</v>
          </cell>
          <cell r="H20">
            <v>53</v>
          </cell>
        </row>
        <row r="21">
          <cell r="E21" t="str">
            <v>BARAGARH</v>
          </cell>
          <cell r="F21" t="str">
            <v>728</v>
          </cell>
          <cell r="G21">
            <v>4</v>
          </cell>
          <cell r="H21">
            <v>53</v>
          </cell>
        </row>
        <row r="22">
          <cell r="E22" t="str">
            <v>KARANJIA</v>
          </cell>
          <cell r="F22" t="str">
            <v>729</v>
          </cell>
          <cell r="G22">
            <v>4</v>
          </cell>
          <cell r="H22">
            <v>53</v>
          </cell>
        </row>
        <row r="23">
          <cell r="E23" t="str">
            <v>BARAGARH</v>
          </cell>
          <cell r="F23" t="str">
            <v>726</v>
          </cell>
          <cell r="G23">
            <v>4</v>
          </cell>
          <cell r="H23">
            <v>53</v>
          </cell>
        </row>
        <row r="24">
          <cell r="E24" t="str">
            <v>BOUDH</v>
          </cell>
          <cell r="F24" t="str">
            <v>730</v>
          </cell>
          <cell r="G24">
            <v>3</v>
          </cell>
          <cell r="H24">
            <v>53</v>
          </cell>
        </row>
        <row r="25">
          <cell r="E25" t="str">
            <v>KHURDA</v>
          </cell>
          <cell r="F25" t="str">
            <v>743</v>
          </cell>
          <cell r="G25">
            <v>11</v>
          </cell>
          <cell r="H25">
            <v>53</v>
          </cell>
        </row>
        <row r="26">
          <cell r="E26" t="str">
            <v>JAGATSINGHPUR</v>
          </cell>
          <cell r="F26" t="str">
            <v>732</v>
          </cell>
          <cell r="G26">
            <v>4</v>
          </cell>
          <cell r="H26">
            <v>53</v>
          </cell>
        </row>
        <row r="27">
          <cell r="E27" t="str">
            <v>BHANJANAGAR</v>
          </cell>
          <cell r="F27" t="str">
            <v>735</v>
          </cell>
          <cell r="G27">
            <v>8</v>
          </cell>
          <cell r="H27">
            <v>53</v>
          </cell>
        </row>
        <row r="28">
          <cell r="E28" t="str">
            <v>PURI</v>
          </cell>
          <cell r="F28" t="str">
            <v>736</v>
          </cell>
          <cell r="G28">
            <v>3</v>
          </cell>
          <cell r="H28">
            <v>53</v>
          </cell>
        </row>
        <row r="29">
          <cell r="E29" t="str">
            <v>JHARSUGUDA</v>
          </cell>
          <cell r="F29" t="str">
            <v>734</v>
          </cell>
          <cell r="G29">
            <v>3</v>
          </cell>
          <cell r="H29">
            <v>53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6"/>
  <sheetViews>
    <sheetView tabSelected="1" workbookViewId="0">
      <selection activeCell="S17" sqref="S17"/>
    </sheetView>
  </sheetViews>
  <sheetFormatPr defaultRowHeight="15"/>
  <cols>
    <col min="1" max="1" width="3.7109375" style="1" customWidth="1"/>
    <col min="2" max="2" width="9.7109375" style="1" bestFit="1" customWidth="1"/>
    <col min="3" max="3" width="9.85546875" style="1" bestFit="1" customWidth="1"/>
    <col min="4" max="4" width="6.42578125" style="1" bestFit="1" customWidth="1"/>
    <col min="5" max="5" width="15.85546875" style="1" bestFit="1" customWidth="1"/>
    <col min="6" max="6" width="8.5703125" style="1" customWidth="1"/>
    <col min="7" max="7" width="6.5703125" style="1" customWidth="1"/>
    <col min="8" max="8" width="7.28515625" style="2" customWidth="1"/>
    <col min="9" max="9" width="7.5703125" style="2" customWidth="1"/>
    <col min="10" max="10" width="7.140625" style="2" customWidth="1"/>
    <col min="11" max="11" width="9.5703125" style="2" customWidth="1"/>
    <col min="12" max="12" width="9.140625" style="1" customWidth="1"/>
    <col min="13" max="16384" width="9.140625" style="1"/>
  </cols>
  <sheetData>
    <row r="1" spans="1:11" ht="90" customHeight="1">
      <c r="A1" s="20"/>
      <c r="B1" s="21"/>
      <c r="C1" s="21"/>
      <c r="D1" s="21"/>
      <c r="E1" s="21"/>
      <c r="F1" s="21"/>
      <c r="G1" s="21"/>
      <c r="H1" s="18" t="s">
        <v>0</v>
      </c>
      <c r="I1" s="19"/>
      <c r="J1" s="19"/>
      <c r="K1" s="19"/>
    </row>
    <row r="2" spans="1:11" ht="80.25" customHeight="1">
      <c r="A2" s="22" t="s">
        <v>78</v>
      </c>
      <c r="B2" s="23"/>
      <c r="C2" s="23"/>
      <c r="D2" s="23"/>
      <c r="E2" s="23"/>
      <c r="F2" s="23"/>
      <c r="G2" s="23"/>
      <c r="H2" s="18" t="s">
        <v>76</v>
      </c>
      <c r="I2" s="19"/>
      <c r="J2" s="19"/>
      <c r="K2" s="19"/>
    </row>
    <row r="3" spans="1:11" s="3" customFormat="1">
      <c r="A3" s="9" t="s">
        <v>32</v>
      </c>
      <c r="B3" s="9" t="s">
        <v>33</v>
      </c>
      <c r="C3" s="9" t="s">
        <v>34</v>
      </c>
      <c r="D3" s="9" t="s">
        <v>35</v>
      </c>
      <c r="E3" s="9" t="s">
        <v>73</v>
      </c>
      <c r="F3" s="9" t="s">
        <v>36</v>
      </c>
      <c r="G3" s="9" t="s">
        <v>37</v>
      </c>
      <c r="H3" s="10" t="s">
        <v>38</v>
      </c>
      <c r="I3" s="10" t="s">
        <v>39</v>
      </c>
      <c r="J3" s="10" t="s">
        <v>40</v>
      </c>
      <c r="K3" s="10" t="s">
        <v>77</v>
      </c>
    </row>
    <row r="4" spans="1:11" ht="15.75" customHeight="1">
      <c r="A4" s="24">
        <v>1</v>
      </c>
      <c r="B4" s="4" t="s">
        <v>13</v>
      </c>
      <c r="C4" s="4" t="s">
        <v>48</v>
      </c>
      <c r="D4" s="11" t="s">
        <v>72</v>
      </c>
      <c r="E4" s="7" t="s">
        <v>62</v>
      </c>
      <c r="F4" s="4" t="s">
        <v>14</v>
      </c>
      <c r="G4" s="4">
        <v>2</v>
      </c>
      <c r="H4" s="5">
        <f>VLOOKUP(E4,[1]Invoice!$E$4:$H$29,4,FALSE)</f>
        <v>53</v>
      </c>
      <c r="I4" s="5">
        <f t="shared" ref="I4:I22" si="0">G4*10</f>
        <v>20</v>
      </c>
      <c r="J4" s="5">
        <v>20</v>
      </c>
      <c r="K4" s="5">
        <f>G4*H4+I4+J4</f>
        <v>146</v>
      </c>
    </row>
    <row r="5" spans="1:11" ht="15.75" customHeight="1">
      <c r="A5" s="24">
        <v>2</v>
      </c>
      <c r="B5" s="4" t="s">
        <v>13</v>
      </c>
      <c r="C5" s="4" t="s">
        <v>49</v>
      </c>
      <c r="D5" s="11" t="s">
        <v>72</v>
      </c>
      <c r="E5" s="7" t="s">
        <v>65</v>
      </c>
      <c r="F5" s="4" t="s">
        <v>15</v>
      </c>
      <c r="G5" s="4">
        <v>3</v>
      </c>
      <c r="H5" s="8">
        <v>53</v>
      </c>
      <c r="I5" s="8">
        <f t="shared" si="0"/>
        <v>30</v>
      </c>
      <c r="J5" s="8">
        <v>20</v>
      </c>
      <c r="K5" s="8">
        <f t="shared" ref="K5:K22" si="1">G5*H5+I5+J5</f>
        <v>209</v>
      </c>
    </row>
    <row r="6" spans="1:11" ht="15.75" customHeight="1">
      <c r="A6" s="24">
        <v>3</v>
      </c>
      <c r="B6" s="4" t="s">
        <v>11</v>
      </c>
      <c r="C6" s="4" t="s">
        <v>47</v>
      </c>
      <c r="D6" s="11" t="s">
        <v>72</v>
      </c>
      <c r="E6" s="7" t="s">
        <v>64</v>
      </c>
      <c r="F6" s="4" t="s">
        <v>12</v>
      </c>
      <c r="G6" s="4">
        <v>3</v>
      </c>
      <c r="H6" s="8">
        <f>VLOOKUP(E6,[1]Invoice!$E$4:$H$29,4,FALSE)</f>
        <v>53</v>
      </c>
      <c r="I6" s="8">
        <f t="shared" si="0"/>
        <v>30</v>
      </c>
      <c r="J6" s="8">
        <v>20</v>
      </c>
      <c r="K6" s="8">
        <f t="shared" si="1"/>
        <v>209</v>
      </c>
    </row>
    <row r="7" spans="1:11" ht="15.75" customHeight="1">
      <c r="A7" s="24">
        <v>4</v>
      </c>
      <c r="B7" s="4" t="s">
        <v>11</v>
      </c>
      <c r="C7" s="4" t="s">
        <v>54</v>
      </c>
      <c r="D7" s="11" t="s">
        <v>72</v>
      </c>
      <c r="E7" s="7" t="s">
        <v>69</v>
      </c>
      <c r="F7" s="4" t="s">
        <v>23</v>
      </c>
      <c r="G7" s="4">
        <v>3</v>
      </c>
      <c r="H7" s="8">
        <f>VLOOKUP(E7,[1]Invoice!$E$4:$H$29,4,FALSE)</f>
        <v>53</v>
      </c>
      <c r="I7" s="8">
        <f t="shared" si="0"/>
        <v>30</v>
      </c>
      <c r="J7" s="8">
        <v>20</v>
      </c>
      <c r="K7" s="8">
        <f t="shared" si="1"/>
        <v>209</v>
      </c>
    </row>
    <row r="8" spans="1:11" ht="15.75" customHeight="1">
      <c r="A8" s="24">
        <v>5</v>
      </c>
      <c r="B8" s="4" t="s">
        <v>11</v>
      </c>
      <c r="C8" s="4" t="s">
        <v>55</v>
      </c>
      <c r="D8" s="11" t="s">
        <v>72</v>
      </c>
      <c r="E8" s="7" t="s">
        <v>70</v>
      </c>
      <c r="F8" s="4" t="s">
        <v>24</v>
      </c>
      <c r="G8" s="4">
        <v>3</v>
      </c>
      <c r="H8" s="8">
        <f>VLOOKUP(E8,[1]Invoice!$E$4:$H$29,4,FALSE)</f>
        <v>53</v>
      </c>
      <c r="I8" s="8">
        <f t="shared" si="0"/>
        <v>30</v>
      </c>
      <c r="J8" s="8">
        <v>20</v>
      </c>
      <c r="K8" s="8">
        <f t="shared" si="1"/>
        <v>209</v>
      </c>
    </row>
    <row r="9" spans="1:11" ht="15.75" customHeight="1">
      <c r="A9" s="24">
        <v>6</v>
      </c>
      <c r="B9" s="4" t="s">
        <v>8</v>
      </c>
      <c r="C9" s="4" t="s">
        <v>45</v>
      </c>
      <c r="D9" s="11" t="s">
        <v>72</v>
      </c>
      <c r="E9" s="7" t="s">
        <v>63</v>
      </c>
      <c r="F9" s="4" t="s">
        <v>9</v>
      </c>
      <c r="G9" s="4">
        <v>4</v>
      </c>
      <c r="H9" s="8">
        <f>VLOOKUP(E9,[1]Invoice!$E$4:$H$29,4,FALSE)</f>
        <v>53</v>
      </c>
      <c r="I9" s="8">
        <f t="shared" si="0"/>
        <v>40</v>
      </c>
      <c r="J9" s="8">
        <v>20</v>
      </c>
      <c r="K9" s="8">
        <f t="shared" si="1"/>
        <v>272</v>
      </c>
    </row>
    <row r="10" spans="1:11" ht="15.75" customHeight="1">
      <c r="A10" s="24">
        <v>7</v>
      </c>
      <c r="B10" s="4" t="s">
        <v>8</v>
      </c>
      <c r="C10" s="4" t="s">
        <v>46</v>
      </c>
      <c r="D10" s="11" t="s">
        <v>72</v>
      </c>
      <c r="E10" s="7" t="s">
        <v>64</v>
      </c>
      <c r="F10" s="4" t="s">
        <v>10</v>
      </c>
      <c r="G10" s="4">
        <v>4</v>
      </c>
      <c r="H10" s="8">
        <f>VLOOKUP(E10,[1]Invoice!$E$4:$H$29,4,FALSE)</f>
        <v>53</v>
      </c>
      <c r="I10" s="8">
        <f t="shared" si="0"/>
        <v>40</v>
      </c>
      <c r="J10" s="8">
        <v>20</v>
      </c>
      <c r="K10" s="8">
        <f t="shared" si="1"/>
        <v>272</v>
      </c>
    </row>
    <row r="11" spans="1:11" ht="15.75" customHeight="1">
      <c r="A11" s="24">
        <v>8</v>
      </c>
      <c r="B11" s="4" t="s">
        <v>21</v>
      </c>
      <c r="C11" s="4" t="s">
        <v>53</v>
      </c>
      <c r="D11" s="11" t="s">
        <v>72</v>
      </c>
      <c r="E11" s="7" t="s">
        <v>68</v>
      </c>
      <c r="F11" s="4" t="s">
        <v>22</v>
      </c>
      <c r="G11" s="4">
        <v>5</v>
      </c>
      <c r="H11" s="8">
        <f>VLOOKUP(E11,[1]Invoice!$E$4:$H$29,4,FALSE)</f>
        <v>53</v>
      </c>
      <c r="I11" s="8">
        <f t="shared" si="0"/>
        <v>50</v>
      </c>
      <c r="J11" s="8">
        <v>20</v>
      </c>
      <c r="K11" s="8">
        <f t="shared" si="1"/>
        <v>335</v>
      </c>
    </row>
    <row r="12" spans="1:11" ht="15.75" customHeight="1">
      <c r="A12" s="24">
        <v>9</v>
      </c>
      <c r="B12" s="4" t="s">
        <v>26</v>
      </c>
      <c r="C12" s="4" t="s">
        <v>57</v>
      </c>
      <c r="D12" s="11" t="s">
        <v>72</v>
      </c>
      <c r="E12" s="7" t="s">
        <v>67</v>
      </c>
      <c r="F12" s="4" t="s">
        <v>27</v>
      </c>
      <c r="G12" s="4">
        <v>5</v>
      </c>
      <c r="H12" s="8">
        <f>VLOOKUP(E12,[1]Invoice!$E$4:$H$29,4,FALSE)</f>
        <v>53</v>
      </c>
      <c r="I12" s="8">
        <f t="shared" si="0"/>
        <v>50</v>
      </c>
      <c r="J12" s="8">
        <v>20</v>
      </c>
      <c r="K12" s="8">
        <f t="shared" si="1"/>
        <v>335</v>
      </c>
    </row>
    <row r="13" spans="1:11" ht="15.75" customHeight="1">
      <c r="A13" s="24">
        <v>10</v>
      </c>
      <c r="B13" s="4" t="s">
        <v>1</v>
      </c>
      <c r="C13" s="4" t="s">
        <v>41</v>
      </c>
      <c r="D13" s="11" t="s">
        <v>72</v>
      </c>
      <c r="E13" s="7" t="s">
        <v>60</v>
      </c>
      <c r="F13" s="4" t="s">
        <v>2</v>
      </c>
      <c r="G13" s="4">
        <v>2</v>
      </c>
      <c r="H13" s="8">
        <f>VLOOKUP(E13,[1]Invoice!$E$4:$H$29,4,FALSE)</f>
        <v>53</v>
      </c>
      <c r="I13" s="8">
        <f t="shared" si="0"/>
        <v>20</v>
      </c>
      <c r="J13" s="8">
        <v>20</v>
      </c>
      <c r="K13" s="8">
        <f t="shared" si="1"/>
        <v>146</v>
      </c>
    </row>
    <row r="14" spans="1:11" ht="15.75" customHeight="1">
      <c r="A14" s="24">
        <v>11</v>
      </c>
      <c r="B14" s="4" t="s">
        <v>5</v>
      </c>
      <c r="C14" s="4" t="s">
        <v>43</v>
      </c>
      <c r="D14" s="11" t="s">
        <v>72</v>
      </c>
      <c r="E14" s="7" t="s">
        <v>62</v>
      </c>
      <c r="F14" s="4" t="s">
        <v>6</v>
      </c>
      <c r="G14" s="4">
        <v>4</v>
      </c>
      <c r="H14" s="8">
        <f>VLOOKUP(E14,[1]Invoice!$E$4:$H$29,4,FALSE)</f>
        <v>53</v>
      </c>
      <c r="I14" s="8">
        <f t="shared" si="0"/>
        <v>40</v>
      </c>
      <c r="J14" s="8">
        <v>20</v>
      </c>
      <c r="K14" s="8">
        <f t="shared" si="1"/>
        <v>272</v>
      </c>
    </row>
    <row r="15" spans="1:11" ht="15.75" customHeight="1">
      <c r="A15" s="24">
        <v>12</v>
      </c>
      <c r="B15" s="4" t="s">
        <v>5</v>
      </c>
      <c r="C15" s="4" t="s">
        <v>44</v>
      </c>
      <c r="D15" s="11" t="s">
        <v>72</v>
      </c>
      <c r="E15" s="7" t="s">
        <v>63</v>
      </c>
      <c r="F15" s="4" t="s">
        <v>7</v>
      </c>
      <c r="G15" s="4">
        <v>4</v>
      </c>
      <c r="H15" s="8">
        <f>VLOOKUP(E15,[1]Invoice!$E$4:$H$29,4,FALSE)</f>
        <v>53</v>
      </c>
      <c r="I15" s="8">
        <f t="shared" si="0"/>
        <v>40</v>
      </c>
      <c r="J15" s="8">
        <v>20</v>
      </c>
      <c r="K15" s="8">
        <f t="shared" si="1"/>
        <v>272</v>
      </c>
    </row>
    <row r="16" spans="1:11" ht="15.75" customHeight="1">
      <c r="A16" s="24">
        <v>13</v>
      </c>
      <c r="B16" s="4" t="s">
        <v>5</v>
      </c>
      <c r="C16" s="4" t="s">
        <v>56</v>
      </c>
      <c r="D16" s="11" t="s">
        <v>72</v>
      </c>
      <c r="E16" s="7" t="s">
        <v>71</v>
      </c>
      <c r="F16" s="4" t="s">
        <v>25</v>
      </c>
      <c r="G16" s="4">
        <v>4</v>
      </c>
      <c r="H16" s="8">
        <v>53</v>
      </c>
      <c r="I16" s="8">
        <f t="shared" si="0"/>
        <v>40</v>
      </c>
      <c r="J16" s="8">
        <v>20</v>
      </c>
      <c r="K16" s="8">
        <f t="shared" si="1"/>
        <v>272</v>
      </c>
    </row>
    <row r="17" spans="1:11" ht="15.75" customHeight="1">
      <c r="A17" s="24">
        <v>14</v>
      </c>
      <c r="B17" s="4" t="s">
        <v>18</v>
      </c>
      <c r="C17" s="4" t="s">
        <v>51</v>
      </c>
      <c r="D17" s="11" t="s">
        <v>72</v>
      </c>
      <c r="E17" s="7" t="s">
        <v>66</v>
      </c>
      <c r="F17" s="4" t="s">
        <v>19</v>
      </c>
      <c r="G17" s="4">
        <v>3</v>
      </c>
      <c r="H17" s="8">
        <f>VLOOKUP(E17,[1]Invoice!$E$4:$H$29,4,FALSE)</f>
        <v>53</v>
      </c>
      <c r="I17" s="8">
        <f t="shared" si="0"/>
        <v>30</v>
      </c>
      <c r="J17" s="8">
        <v>20</v>
      </c>
      <c r="K17" s="8">
        <f t="shared" si="1"/>
        <v>209</v>
      </c>
    </row>
    <row r="18" spans="1:11" ht="15.75" customHeight="1">
      <c r="A18" s="24">
        <v>15</v>
      </c>
      <c r="B18" s="4" t="s">
        <v>18</v>
      </c>
      <c r="C18" s="4" t="s">
        <v>52</v>
      </c>
      <c r="D18" s="11" t="s">
        <v>72</v>
      </c>
      <c r="E18" s="7" t="s">
        <v>67</v>
      </c>
      <c r="F18" s="4" t="s">
        <v>20</v>
      </c>
      <c r="G18" s="4">
        <v>4</v>
      </c>
      <c r="H18" s="8">
        <f>VLOOKUP(E18,[1]Invoice!$E$4:$H$29,4,FALSE)</f>
        <v>53</v>
      </c>
      <c r="I18" s="8">
        <f t="shared" si="0"/>
        <v>40</v>
      </c>
      <c r="J18" s="8">
        <v>20</v>
      </c>
      <c r="K18" s="8">
        <f t="shared" si="1"/>
        <v>272</v>
      </c>
    </row>
    <row r="19" spans="1:11" ht="15.75" customHeight="1">
      <c r="A19" s="24">
        <v>16</v>
      </c>
      <c r="B19" s="4" t="s">
        <v>3</v>
      </c>
      <c r="C19" s="4" t="s">
        <v>42</v>
      </c>
      <c r="D19" s="11" t="s">
        <v>72</v>
      </c>
      <c r="E19" s="7" t="s">
        <v>61</v>
      </c>
      <c r="F19" s="4" t="s">
        <v>4</v>
      </c>
      <c r="G19" s="4">
        <v>3</v>
      </c>
      <c r="H19" s="8">
        <f>VLOOKUP(E19,[1]Invoice!$E$4:$H$29,4,FALSE)</f>
        <v>53</v>
      </c>
      <c r="I19" s="8">
        <f t="shared" si="0"/>
        <v>30</v>
      </c>
      <c r="J19" s="8">
        <v>20</v>
      </c>
      <c r="K19" s="8">
        <f t="shared" si="1"/>
        <v>209</v>
      </c>
    </row>
    <row r="20" spans="1:11" ht="15.75" customHeight="1">
      <c r="A20" s="24">
        <v>17</v>
      </c>
      <c r="B20" s="4" t="s">
        <v>16</v>
      </c>
      <c r="C20" s="4" t="s">
        <v>50</v>
      </c>
      <c r="D20" s="11" t="s">
        <v>72</v>
      </c>
      <c r="E20" s="7" t="s">
        <v>64</v>
      </c>
      <c r="F20" s="4" t="s">
        <v>17</v>
      </c>
      <c r="G20" s="4">
        <v>3</v>
      </c>
      <c r="H20" s="8">
        <f>VLOOKUP(E20,[1]Invoice!$E$4:$H$29,4,FALSE)</f>
        <v>53</v>
      </c>
      <c r="I20" s="8">
        <f t="shared" si="0"/>
        <v>30</v>
      </c>
      <c r="J20" s="8">
        <v>20</v>
      </c>
      <c r="K20" s="8">
        <f t="shared" si="1"/>
        <v>209</v>
      </c>
    </row>
    <row r="21" spans="1:11" ht="15.75" customHeight="1">
      <c r="A21" s="24">
        <v>18</v>
      </c>
      <c r="B21" s="4" t="s">
        <v>16</v>
      </c>
      <c r="C21" s="4" t="s">
        <v>59</v>
      </c>
      <c r="D21" s="11" t="s">
        <v>72</v>
      </c>
      <c r="E21" s="7" t="s">
        <v>67</v>
      </c>
      <c r="F21" s="4" t="s">
        <v>30</v>
      </c>
      <c r="G21" s="4">
        <v>5</v>
      </c>
      <c r="H21" s="8">
        <f>VLOOKUP(E21,[1]Invoice!$E$4:$H$29,4,FALSE)</f>
        <v>53</v>
      </c>
      <c r="I21" s="8">
        <f t="shared" si="0"/>
        <v>50</v>
      </c>
      <c r="J21" s="8">
        <v>20</v>
      </c>
      <c r="K21" s="8">
        <f t="shared" si="1"/>
        <v>335</v>
      </c>
    </row>
    <row r="22" spans="1:11" ht="15.75" customHeight="1">
      <c r="A22" s="24">
        <v>19</v>
      </c>
      <c r="B22" s="4" t="s">
        <v>28</v>
      </c>
      <c r="C22" s="4" t="s">
        <v>58</v>
      </c>
      <c r="D22" s="11" t="s">
        <v>72</v>
      </c>
      <c r="E22" s="7" t="s">
        <v>69</v>
      </c>
      <c r="F22" s="4" t="s">
        <v>29</v>
      </c>
      <c r="G22" s="4">
        <v>4</v>
      </c>
      <c r="H22" s="8">
        <f>VLOOKUP(E22,[1]Invoice!$E$4:$H$29,4,FALSE)</f>
        <v>53</v>
      </c>
      <c r="I22" s="8">
        <f t="shared" si="0"/>
        <v>40</v>
      </c>
      <c r="J22" s="8">
        <v>20</v>
      </c>
      <c r="K22" s="8">
        <f t="shared" si="1"/>
        <v>272</v>
      </c>
    </row>
    <row r="23" spans="1:11" s="3" customFormat="1">
      <c r="A23" s="12" t="s">
        <v>74</v>
      </c>
      <c r="B23" s="13"/>
      <c r="C23" s="13"/>
      <c r="D23" s="13"/>
      <c r="E23" s="13"/>
      <c r="F23" s="13"/>
      <c r="G23" s="13"/>
      <c r="H23" s="14"/>
      <c r="I23" s="14"/>
      <c r="J23" s="15"/>
      <c r="K23" s="6">
        <f>SUM(K4:K22)</f>
        <v>4664</v>
      </c>
    </row>
    <row r="24" spans="1:11" s="3" customFormat="1" ht="30" customHeight="1">
      <c r="A24" s="16" t="s">
        <v>75</v>
      </c>
      <c r="B24" s="16"/>
      <c r="C24" s="16"/>
      <c r="D24" s="16"/>
      <c r="E24" s="16"/>
      <c r="F24" s="16"/>
      <c r="G24" s="16"/>
      <c r="H24" s="17"/>
      <c r="I24" s="17"/>
      <c r="J24" s="17"/>
      <c r="K24" s="17"/>
    </row>
    <row r="25" spans="1:11" s="3" customFormat="1" ht="30" customHeight="1">
      <c r="A25" s="16" t="s">
        <v>31</v>
      </c>
      <c r="B25" s="16"/>
      <c r="C25" s="16"/>
      <c r="D25" s="16"/>
      <c r="E25" s="16"/>
      <c r="F25" s="16"/>
      <c r="G25" s="16"/>
      <c r="H25" s="17"/>
      <c r="I25" s="17"/>
      <c r="J25" s="17"/>
      <c r="K25" s="17"/>
    </row>
    <row r="26" spans="1:11">
      <c r="G26" s="9">
        <f>SUM(G4:G22)</f>
        <v>68</v>
      </c>
    </row>
  </sheetData>
  <sortState ref="B4:K22">
    <sortCondition ref="B4:B22"/>
  </sortState>
  <mergeCells count="7">
    <mergeCell ref="A23:J23"/>
    <mergeCell ref="A24:K24"/>
    <mergeCell ref="A25:K25"/>
    <mergeCell ref="H1:K1"/>
    <mergeCell ref="H2:K2"/>
    <mergeCell ref="A1:G1"/>
    <mergeCell ref="A2:G2"/>
  </mergeCells>
  <conditionalFormatting sqref="C1:C1048576">
    <cfRule type="duplicateValues" dxfId="1" priority="2"/>
    <cfRule type="duplicateValues" dxfId="0" priority="1"/>
  </conditionalFormatting>
  <pageMargins left="0.46" right="0.42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ARATA</cp:lastModifiedBy>
  <cp:lastPrinted>2025-02-19T11:15:01Z</cp:lastPrinted>
  <dcterms:created xsi:type="dcterms:W3CDTF">2025-02-07T07:30:26Z</dcterms:created>
  <dcterms:modified xsi:type="dcterms:W3CDTF">2025-02-19T11:15:20Z</dcterms:modified>
</cp:coreProperties>
</file>