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I5" l="1"/>
  <c r="I6"/>
  <c r="I7"/>
  <c r="I8"/>
  <c r="I9"/>
  <c r="I10"/>
  <c r="I11"/>
  <c r="I12"/>
  <c r="I13"/>
  <c r="I14"/>
  <c r="I15"/>
  <c r="I16"/>
  <c r="I17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4"/>
  <c r="K4" s="1"/>
  <c r="K18" l="1"/>
</calcChain>
</file>

<file path=xl/sharedStrings.xml><?xml version="1.0" encoding="utf-8"?>
<sst xmlns="http://schemas.openxmlformats.org/spreadsheetml/2006/main" count="87" uniqueCount="63">
  <si>
    <t>INVOICE
PRAGATI LOGISTICS,SAMANTA SAHI KHUNTIA LANE,8984191006
GST No:21AGHPB9356M1Z9</t>
  </si>
  <si>
    <t>01/1/2025</t>
  </si>
  <si>
    <t>5334</t>
  </si>
  <si>
    <t>30/1/2025</t>
  </si>
  <si>
    <t>5757</t>
  </si>
  <si>
    <t>28/1/2025</t>
  </si>
  <si>
    <t>5716</t>
  </si>
  <si>
    <t>23/1/2025</t>
  </si>
  <si>
    <t>5646</t>
  </si>
  <si>
    <t>5656</t>
  </si>
  <si>
    <t>5653</t>
  </si>
  <si>
    <t>21/1/2025</t>
  </si>
  <si>
    <t>5591</t>
  </si>
  <si>
    <t>31/1/2025</t>
  </si>
  <si>
    <t>5789</t>
  </si>
  <si>
    <t>5622</t>
  </si>
  <si>
    <t>02/1/2025</t>
  </si>
  <si>
    <t>5360</t>
  </si>
  <si>
    <t>5339</t>
  </si>
  <si>
    <t>5358</t>
  </si>
  <si>
    <t>11/1/2025</t>
  </si>
  <si>
    <t>5449</t>
  </si>
  <si>
    <t>5756</t>
  </si>
  <si>
    <t>Thanking you for your business.
PRAGATI LOGISTICS</t>
  </si>
  <si>
    <t xml:space="preserve">KARNATAKA SOAPS and DETERGENTS LIMITED
Address: PLOT NO-G-3, CHANDAKA,CHANDAKA IND. ESTATE-751009 ODISHA,9337119708
GST No:21AAACK8519K1ZJ
</t>
  </si>
  <si>
    <t>BH/10159</t>
  </si>
  <si>
    <t>BH/11082</t>
  </si>
  <si>
    <t>BH/10989</t>
  </si>
  <si>
    <t>BH/10825</t>
  </si>
  <si>
    <t>BH/10824</t>
  </si>
  <si>
    <t>BH/10823</t>
  </si>
  <si>
    <t>BH/10721</t>
  </si>
  <si>
    <t>BH/11115</t>
  </si>
  <si>
    <t>BH/10722</t>
  </si>
  <si>
    <t>BH/10224</t>
  </si>
  <si>
    <t>BH/10213</t>
  </si>
  <si>
    <t>BH/10179</t>
  </si>
  <si>
    <t>BH/10437</t>
  </si>
  <si>
    <t>BH/11134</t>
  </si>
  <si>
    <t>SL</t>
  </si>
  <si>
    <t>DATE</t>
  </si>
  <si>
    <t>LR NO</t>
  </si>
  <si>
    <t>FROM</t>
  </si>
  <si>
    <t>INV NO</t>
  </si>
  <si>
    <t>CASE</t>
  </si>
  <si>
    <t>RATE</t>
  </si>
  <si>
    <t>AMOUNT</t>
  </si>
  <si>
    <t>BRAHMAGIRI</t>
  </si>
  <si>
    <t>kaptipada</t>
  </si>
  <si>
    <t>REDHAKHOL</t>
  </si>
  <si>
    <t>DEULAHAT</t>
  </si>
  <si>
    <t>G UDAYAGIRI</t>
  </si>
  <si>
    <t>KARANJIA</t>
  </si>
  <si>
    <t>BORIKINA</t>
  </si>
  <si>
    <t>BARIPADA</t>
  </si>
  <si>
    <t>BHUBAN</t>
  </si>
  <si>
    <t>RAIRANGPUR</t>
  </si>
  <si>
    <t>BBSR</t>
  </si>
  <si>
    <t>(RUPEES EIGHTEEN THOUSAND NINE HUNDRED SEVENTY ONLY)</t>
  </si>
  <si>
    <t>Kindly, verify &amp; confirm within 7 days, else GST will be filed by 20th FEB, 2025. 
GST to be paid by Consignor under Reverse Charge Mechanism(RCM) as per GST.</t>
  </si>
  <si>
    <t xml:space="preserve">Bill Date:31/01/2025
Bill NO : 33688
Total Amount:18970.00
</t>
  </si>
  <si>
    <t>DESTINATION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</si>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</sst>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6</xdr:col>
      <xdr:colOff>409575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39243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  <row r="122">
          <cell r="C122" t="str">
            <v>SINGLA</v>
          </cell>
          <cell r="D122">
            <v>140</v>
          </cell>
        </row>
        <row r="123">
          <cell r="C123" t="str">
            <v>ASURALI</v>
          </cell>
          <cell r="D123">
            <v>130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U12" sqref="U12"/>
    </sheetView>
  </sheetViews>
  <sheetFormatPr defaultRowHeight="15"/>
  <cols>
    <col min="1" max="1" width="3.7109375" style="1" customWidth="1"/>
    <col min="2" max="2" width="10.42578125" style="1" customWidth="1"/>
    <col min="3" max="3" width="10.5703125" style="1" customWidth="1"/>
    <col min="4" max="4" width="6.7109375" style="1" customWidth="1"/>
    <col min="5" max="5" width="13.85546875" style="1" customWidth="1"/>
    <col min="6" max="6" width="8.28515625" style="1" customWidth="1"/>
    <col min="7" max="7" width="8" style="1" customWidth="1"/>
    <col min="8" max="8" width="7.85546875" style="2" customWidth="1"/>
    <col min="9" max="9" width="6.5703125" style="2" customWidth="1"/>
    <col min="10" max="10" width="6.71093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19" t="s">
        <v>0</v>
      </c>
      <c r="I1" s="20"/>
      <c r="J1" s="20"/>
      <c r="K1" s="20"/>
    </row>
    <row r="2" spans="1:11" ht="78" customHeight="1">
      <c r="A2" s="24" t="s">
        <v>24</v>
      </c>
      <c r="B2" s="25"/>
      <c r="C2" s="25"/>
      <c r="D2" s="25"/>
      <c r="E2" s="25"/>
      <c r="F2" s="25"/>
      <c r="G2" s="26"/>
      <c r="H2" s="19" t="s">
        <v>60</v>
      </c>
      <c r="I2" s="20"/>
      <c r="J2" s="20"/>
      <c r="K2" s="20"/>
    </row>
    <row r="3" spans="1:11" s="3" customFormat="1" ht="15" customHeight="1">
      <c r="A3" s="9" t="s">
        <v>39</v>
      </c>
      <c r="B3" s="9" t="s">
        <v>40</v>
      </c>
      <c r="C3" s="9" t="s">
        <v>41</v>
      </c>
      <c r="D3" s="9" t="s">
        <v>42</v>
      </c>
      <c r="E3" s="9" t="s">
        <v>61</v>
      </c>
      <c r="F3" s="9" t="s">
        <v>43</v>
      </c>
      <c r="G3" s="9" t="s">
        <v>44</v>
      </c>
      <c r="H3" s="11" t="s">
        <v>45</v>
      </c>
      <c r="I3" s="11" t="s">
        <v>62</v>
      </c>
      <c r="J3" s="11" t="s">
        <v>41</v>
      </c>
      <c r="K3" s="11" t="s">
        <v>46</v>
      </c>
    </row>
    <row r="4" spans="1:11" ht="15" customHeight="1">
      <c r="A4" s="27">
        <v>1</v>
      </c>
      <c r="B4" s="4" t="s">
        <v>1</v>
      </c>
      <c r="C4" s="4" t="s">
        <v>25</v>
      </c>
      <c r="D4" s="12" t="s">
        <v>57</v>
      </c>
      <c r="E4" s="7" t="s">
        <v>47</v>
      </c>
      <c r="F4" s="4" t="s">
        <v>2</v>
      </c>
      <c r="G4" s="4">
        <v>10</v>
      </c>
      <c r="H4" s="6">
        <f>VLOOKUP(E4,'[1]KARNATAKA SOAP'!$C$3:$D$123,2,FALSE)</f>
        <v>120</v>
      </c>
      <c r="I4" s="6">
        <f>G4*2</f>
        <v>20</v>
      </c>
      <c r="J4" s="6">
        <v>30</v>
      </c>
      <c r="K4" s="6">
        <f>G4*H4+I4+J4</f>
        <v>1250</v>
      </c>
    </row>
    <row r="5" spans="1:11" ht="15" customHeight="1">
      <c r="A5" s="27">
        <v>2</v>
      </c>
      <c r="B5" s="4" t="s">
        <v>1</v>
      </c>
      <c r="C5" s="4" t="s">
        <v>36</v>
      </c>
      <c r="D5" s="12" t="s">
        <v>57</v>
      </c>
      <c r="E5" s="7" t="s">
        <v>55</v>
      </c>
      <c r="F5" s="4" t="s">
        <v>19</v>
      </c>
      <c r="G5" s="4">
        <v>4</v>
      </c>
      <c r="H5" s="8">
        <f>VLOOKUP(E5,'[1]KARNATAKA SOAP'!$C$3:$D$123,2,FALSE)</f>
        <v>120</v>
      </c>
      <c r="I5" s="8">
        <f t="shared" ref="I5:I17" si="0">G5*2</f>
        <v>8</v>
      </c>
      <c r="J5" s="8">
        <v>30</v>
      </c>
      <c r="K5" s="8">
        <f t="shared" ref="K5:K17" si="1">G5*H5+I5+J5</f>
        <v>518</v>
      </c>
    </row>
    <row r="6" spans="1:11" ht="15" customHeight="1">
      <c r="A6" s="27">
        <v>3</v>
      </c>
      <c r="B6" s="4" t="s">
        <v>16</v>
      </c>
      <c r="C6" s="4" t="s">
        <v>34</v>
      </c>
      <c r="D6" s="12" t="s">
        <v>57</v>
      </c>
      <c r="E6" s="7" t="s">
        <v>54</v>
      </c>
      <c r="F6" s="4" t="s">
        <v>17</v>
      </c>
      <c r="G6" s="4">
        <v>8</v>
      </c>
      <c r="H6" s="8">
        <f>VLOOKUP(E6,'[1]KARNATAKA SOAP'!$C$3:$D$123,2,FALSE)</f>
        <v>130</v>
      </c>
      <c r="I6" s="8">
        <f t="shared" si="0"/>
        <v>16</v>
      </c>
      <c r="J6" s="8">
        <v>30</v>
      </c>
      <c r="K6" s="8">
        <f t="shared" si="1"/>
        <v>1086</v>
      </c>
    </row>
    <row r="7" spans="1:11" ht="15" customHeight="1">
      <c r="A7" s="27">
        <v>4</v>
      </c>
      <c r="B7" s="4" t="s">
        <v>16</v>
      </c>
      <c r="C7" s="4" t="s">
        <v>35</v>
      </c>
      <c r="D7" s="12" t="s">
        <v>57</v>
      </c>
      <c r="E7" s="7" t="s">
        <v>53</v>
      </c>
      <c r="F7" s="4" t="s">
        <v>18</v>
      </c>
      <c r="G7" s="4">
        <v>17</v>
      </c>
      <c r="H7" s="8">
        <f>VLOOKUP(E7,'[1]KARNATAKA SOAP'!$C$3:$D$123,2,FALSE)</f>
        <v>140</v>
      </c>
      <c r="I7" s="8">
        <f t="shared" si="0"/>
        <v>34</v>
      </c>
      <c r="J7" s="8">
        <v>30</v>
      </c>
      <c r="K7" s="8">
        <f t="shared" si="1"/>
        <v>2444</v>
      </c>
    </row>
    <row r="8" spans="1:11" ht="15" customHeight="1">
      <c r="A8" s="27">
        <v>5</v>
      </c>
      <c r="B8" s="4" t="s">
        <v>20</v>
      </c>
      <c r="C8" s="4" t="s">
        <v>37</v>
      </c>
      <c r="D8" s="12" t="s">
        <v>57</v>
      </c>
      <c r="E8" s="7" t="s">
        <v>49</v>
      </c>
      <c r="F8" s="4" t="s">
        <v>21</v>
      </c>
      <c r="G8" s="4">
        <v>21</v>
      </c>
      <c r="H8" s="8">
        <f>VLOOKUP(E8,'[1]KARNATAKA SOAP'!$C$3:$D$123,2,FALSE)</f>
        <v>140</v>
      </c>
      <c r="I8" s="8">
        <f t="shared" si="0"/>
        <v>42</v>
      </c>
      <c r="J8" s="8">
        <v>30</v>
      </c>
      <c r="K8" s="8">
        <f t="shared" si="1"/>
        <v>3012</v>
      </c>
    </row>
    <row r="9" spans="1:11" ht="15" customHeight="1">
      <c r="A9" s="27">
        <v>6</v>
      </c>
      <c r="B9" s="4" t="s">
        <v>11</v>
      </c>
      <c r="C9" s="4" t="s">
        <v>31</v>
      </c>
      <c r="D9" s="12" t="s">
        <v>57</v>
      </c>
      <c r="E9" s="7" t="s">
        <v>49</v>
      </c>
      <c r="F9" s="4" t="s">
        <v>12</v>
      </c>
      <c r="G9" s="4">
        <v>12</v>
      </c>
      <c r="H9" s="8">
        <f>VLOOKUP(E9,'[1]KARNATAKA SOAP'!$C$3:$D$123,2,FALSE)</f>
        <v>140</v>
      </c>
      <c r="I9" s="8">
        <f t="shared" si="0"/>
        <v>24</v>
      </c>
      <c r="J9" s="8">
        <v>30</v>
      </c>
      <c r="K9" s="8">
        <f t="shared" si="1"/>
        <v>1734</v>
      </c>
    </row>
    <row r="10" spans="1:11" ht="15" customHeight="1">
      <c r="A10" s="27">
        <v>7</v>
      </c>
      <c r="B10" s="4" t="s">
        <v>11</v>
      </c>
      <c r="C10" s="4" t="s">
        <v>33</v>
      </c>
      <c r="D10" s="12" t="s">
        <v>57</v>
      </c>
      <c r="E10" s="7" t="s">
        <v>53</v>
      </c>
      <c r="F10" s="4" t="s">
        <v>15</v>
      </c>
      <c r="G10" s="4">
        <v>14</v>
      </c>
      <c r="H10" s="8">
        <f>VLOOKUP(E10,'[1]KARNATAKA SOAP'!$C$3:$D$123,2,FALSE)</f>
        <v>140</v>
      </c>
      <c r="I10" s="8">
        <f t="shared" si="0"/>
        <v>28</v>
      </c>
      <c r="J10" s="8">
        <v>30</v>
      </c>
      <c r="K10" s="8">
        <f t="shared" si="1"/>
        <v>2018</v>
      </c>
    </row>
    <row r="11" spans="1:11" ht="15" customHeight="1">
      <c r="A11" s="27">
        <v>8</v>
      </c>
      <c r="B11" s="4" t="s">
        <v>7</v>
      </c>
      <c r="C11" s="4" t="s">
        <v>28</v>
      </c>
      <c r="D11" s="12" t="s">
        <v>57</v>
      </c>
      <c r="E11" s="7" t="s">
        <v>50</v>
      </c>
      <c r="F11" s="4" t="s">
        <v>8</v>
      </c>
      <c r="G11" s="4">
        <v>5</v>
      </c>
      <c r="H11" s="8">
        <f>VLOOKUP(E11,'[1]KARNATAKA SOAP'!$C$3:$D$123,2,FALSE)</f>
        <v>140</v>
      </c>
      <c r="I11" s="8">
        <f t="shared" si="0"/>
        <v>10</v>
      </c>
      <c r="J11" s="8">
        <v>30</v>
      </c>
      <c r="K11" s="8">
        <f t="shared" si="1"/>
        <v>740</v>
      </c>
    </row>
    <row r="12" spans="1:11" ht="15" customHeight="1">
      <c r="A12" s="27">
        <v>9</v>
      </c>
      <c r="B12" s="4" t="s">
        <v>7</v>
      </c>
      <c r="C12" s="4" t="s">
        <v>29</v>
      </c>
      <c r="D12" s="12" t="s">
        <v>57</v>
      </c>
      <c r="E12" s="7" t="s">
        <v>49</v>
      </c>
      <c r="F12" s="4" t="s">
        <v>9</v>
      </c>
      <c r="G12" s="4">
        <v>2</v>
      </c>
      <c r="H12" s="8">
        <f>VLOOKUP(E12,'[1]KARNATAKA SOAP'!$C$3:$D$123,2,FALSE)</f>
        <v>140</v>
      </c>
      <c r="I12" s="8">
        <f t="shared" si="0"/>
        <v>4</v>
      </c>
      <c r="J12" s="8">
        <v>30</v>
      </c>
      <c r="K12" s="8">
        <f t="shared" si="1"/>
        <v>314</v>
      </c>
    </row>
    <row r="13" spans="1:11" ht="15" customHeight="1">
      <c r="A13" s="27">
        <v>10</v>
      </c>
      <c r="B13" s="4" t="s">
        <v>7</v>
      </c>
      <c r="C13" s="4" t="s">
        <v>30</v>
      </c>
      <c r="D13" s="12" t="s">
        <v>57</v>
      </c>
      <c r="E13" s="7" t="s">
        <v>51</v>
      </c>
      <c r="F13" s="4" t="s">
        <v>10</v>
      </c>
      <c r="G13" s="4">
        <v>6</v>
      </c>
      <c r="H13" s="8">
        <f>VLOOKUP(E13,'[1]KARNATAKA SOAP'!$C$3:$D$123,2,FALSE)</f>
        <v>130</v>
      </c>
      <c r="I13" s="8">
        <f t="shared" si="0"/>
        <v>12</v>
      </c>
      <c r="J13" s="8">
        <v>30</v>
      </c>
      <c r="K13" s="8">
        <f t="shared" si="1"/>
        <v>822</v>
      </c>
    </row>
    <row r="14" spans="1:11" ht="15" customHeight="1">
      <c r="A14" s="27">
        <v>11</v>
      </c>
      <c r="B14" s="4" t="s">
        <v>5</v>
      </c>
      <c r="C14" s="4" t="s">
        <v>27</v>
      </c>
      <c r="D14" s="12" t="s">
        <v>57</v>
      </c>
      <c r="E14" s="7" t="s">
        <v>49</v>
      </c>
      <c r="F14" s="4" t="s">
        <v>6</v>
      </c>
      <c r="G14" s="4">
        <v>16</v>
      </c>
      <c r="H14" s="8">
        <f>VLOOKUP(E14,'[1]KARNATAKA SOAP'!$C$3:$D$123,2,FALSE)</f>
        <v>140</v>
      </c>
      <c r="I14" s="8">
        <f t="shared" si="0"/>
        <v>32</v>
      </c>
      <c r="J14" s="8">
        <v>30</v>
      </c>
      <c r="K14" s="8">
        <f t="shared" si="1"/>
        <v>2302</v>
      </c>
    </row>
    <row r="15" spans="1:11" ht="15" customHeight="1">
      <c r="A15" s="27">
        <v>12</v>
      </c>
      <c r="B15" s="4" t="s">
        <v>3</v>
      </c>
      <c r="C15" s="4" t="s">
        <v>26</v>
      </c>
      <c r="D15" s="12" t="s">
        <v>57</v>
      </c>
      <c r="E15" s="7" t="s">
        <v>48</v>
      </c>
      <c r="F15" s="4" t="s">
        <v>4</v>
      </c>
      <c r="G15" s="4">
        <v>8</v>
      </c>
      <c r="H15" s="8">
        <f>VLOOKUP(E15,'[1]KARNATAKA SOAP'!$C$3:$D$123,2,FALSE)</f>
        <v>130</v>
      </c>
      <c r="I15" s="8">
        <f t="shared" si="0"/>
        <v>16</v>
      </c>
      <c r="J15" s="8">
        <v>30</v>
      </c>
      <c r="K15" s="8">
        <f t="shared" si="1"/>
        <v>1086</v>
      </c>
    </row>
    <row r="16" spans="1:11" ht="15" customHeight="1">
      <c r="A16" s="27">
        <v>13</v>
      </c>
      <c r="B16" s="4" t="s">
        <v>3</v>
      </c>
      <c r="C16" s="4" t="s">
        <v>38</v>
      </c>
      <c r="D16" s="12" t="s">
        <v>57</v>
      </c>
      <c r="E16" s="7" t="s">
        <v>56</v>
      </c>
      <c r="F16" s="4" t="s">
        <v>22</v>
      </c>
      <c r="G16" s="4">
        <v>5</v>
      </c>
      <c r="H16" s="8">
        <f>VLOOKUP(E16,'[1]KARNATAKA SOAP'!$C$3:$D$123,2,FALSE)</f>
        <v>130</v>
      </c>
      <c r="I16" s="8">
        <f t="shared" si="0"/>
        <v>10</v>
      </c>
      <c r="J16" s="8">
        <v>30</v>
      </c>
      <c r="K16" s="8">
        <f t="shared" si="1"/>
        <v>690</v>
      </c>
    </row>
    <row r="17" spans="1:11" ht="15" customHeight="1">
      <c r="A17" s="27">
        <v>14</v>
      </c>
      <c r="B17" s="4" t="s">
        <v>13</v>
      </c>
      <c r="C17" s="4" t="s">
        <v>32</v>
      </c>
      <c r="D17" s="12" t="s">
        <v>57</v>
      </c>
      <c r="E17" s="7" t="s">
        <v>52</v>
      </c>
      <c r="F17" s="4" t="s">
        <v>14</v>
      </c>
      <c r="G17" s="4">
        <v>7</v>
      </c>
      <c r="H17" s="8">
        <f>VLOOKUP(E17,'[1]KARNATAKA SOAP'!$C$3:$D$123,2,FALSE)</f>
        <v>130</v>
      </c>
      <c r="I17" s="8">
        <f t="shared" si="0"/>
        <v>14</v>
      </c>
      <c r="J17" s="8">
        <v>30</v>
      </c>
      <c r="K17" s="8">
        <f t="shared" si="1"/>
        <v>954</v>
      </c>
    </row>
    <row r="18" spans="1:11" s="3" customFormat="1" ht="15" customHeight="1">
      <c r="A18" s="13" t="s">
        <v>58</v>
      </c>
      <c r="B18" s="14"/>
      <c r="C18" s="14"/>
      <c r="D18" s="14"/>
      <c r="E18" s="14"/>
      <c r="F18" s="14"/>
      <c r="G18" s="14"/>
      <c r="H18" s="15"/>
      <c r="I18" s="15"/>
      <c r="J18" s="16"/>
      <c r="K18" s="5">
        <f>SUM(K4:K17)</f>
        <v>18970</v>
      </c>
    </row>
    <row r="19" spans="1:11" s="3" customFormat="1" ht="30" customHeight="1">
      <c r="A19" s="17" t="s">
        <v>59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</row>
    <row r="20" spans="1:11" s="3" customFormat="1" ht="30" customHeight="1">
      <c r="A20" s="17" t="s">
        <v>23</v>
      </c>
      <c r="B20" s="17"/>
      <c r="C20" s="17"/>
      <c r="D20" s="17"/>
      <c r="E20" s="17"/>
      <c r="F20" s="17"/>
      <c r="G20" s="17"/>
      <c r="H20" s="18"/>
      <c r="I20" s="18"/>
      <c r="J20" s="18"/>
      <c r="K20" s="18"/>
    </row>
    <row r="21" spans="1:11">
      <c r="G21" s="10">
        <f>SUM(G4:G17)</f>
        <v>135</v>
      </c>
    </row>
  </sheetData>
  <sortState ref="B4:K20">
    <sortCondition ref="B4:B20"/>
  </sortState>
  <mergeCells count="7">
    <mergeCell ref="A18:J18"/>
    <mergeCell ref="A19:K19"/>
    <mergeCell ref="A20:K20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47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2025-02-19T10:52:02Z</cp:lastPrinted>
  <dcterms:created xsi:type="dcterms:W3CDTF">2025-02-08T10:42:58Z</dcterms:created>
  <dcterms:modified xsi:type="dcterms:W3CDTF">2025-02-19T10:52:13Z</dcterms:modified>
</cp:coreProperties>
</file>