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540" windowWidth="2269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9" i="1"/>
  <c r="G12"/>
  <c r="J5"/>
  <c r="J6"/>
  <c r="J7"/>
  <c r="J8"/>
  <c r="J4"/>
  <c r="I5"/>
  <c r="I6"/>
  <c r="I7"/>
  <c r="I8"/>
  <c r="I4"/>
  <c r="H5"/>
  <c r="L5" s="1"/>
  <c r="H6"/>
  <c r="L6" s="1"/>
  <c r="H7"/>
  <c r="L7" s="1"/>
  <c r="H8"/>
  <c r="L8" s="1"/>
  <c r="H4"/>
  <c r="L4" s="1"/>
</calcChain>
</file>

<file path=xl/sharedStrings.xml><?xml version="1.0" encoding="utf-8"?>
<sst xmlns="http://schemas.openxmlformats.org/spreadsheetml/2006/main" count="44" uniqueCount="37">
  <si>
    <t>14/10/2025</t>
  </si>
  <si>
    <t>901</t>
  </si>
  <si>
    <t>18/10/2025</t>
  </si>
  <si>
    <t>945</t>
  </si>
  <si>
    <t>30/10/2025</t>
  </si>
  <si>
    <t>998</t>
  </si>
  <si>
    <t>440</t>
  </si>
  <si>
    <t>08/10/2025</t>
  </si>
  <si>
    <t>394</t>
  </si>
  <si>
    <t>DO/10561</t>
  </si>
  <si>
    <t>DO/10761</t>
  </si>
  <si>
    <t>MA/07785</t>
  </si>
  <si>
    <t>DO/10193</t>
  </si>
  <si>
    <t>DO/11349</t>
  </si>
  <si>
    <t>BRAHMAGIRI</t>
  </si>
  <si>
    <t>BARIPADA</t>
  </si>
  <si>
    <t>TANGI</t>
  </si>
  <si>
    <t>CTC</t>
  </si>
  <si>
    <t>SL</t>
  </si>
  <si>
    <t>DATE</t>
  </si>
  <si>
    <t>LR NO</t>
  </si>
  <si>
    <t>INV NO</t>
  </si>
  <si>
    <t>FROM</t>
  </si>
  <si>
    <t>TO</t>
  </si>
  <si>
    <t>CASE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</si>
  <si>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</si>
  <si>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</si>
  <si>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</si>
  <si>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RATE</t>
  </si>
  <si>
    <t>HAM</t>
  </si>
  <si>
    <t>DD.CH</t>
  </si>
  <si>
    <t>LR.CH.</t>
  </si>
  <si>
    <t>AMOUNT</t>
  </si>
  <si>
    <t>Thanking you for your business.
PRAGATI LOGISTICS</t>
  </si>
  <si>
    <t>(RUPEES ONE THOUSAND NINE HUNDRED FIFTY SEVEN ONLY)</t>
  </si>
  <si>
    <t>Bill Date:31/10/2025
Bill NO : 18874
Total Amount :  1957.00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</si>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</sst>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781425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SEPT%2025/LAXMI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TANGI</v>
          </cell>
          <cell r="G4">
            <v>1</v>
          </cell>
          <cell r="H4">
            <v>73.7</v>
          </cell>
        </row>
        <row r="5">
          <cell r="F5" t="str">
            <v>BARIPADA</v>
          </cell>
          <cell r="G5">
            <v>7</v>
          </cell>
          <cell r="H5">
            <v>83.6</v>
          </cell>
        </row>
        <row r="6">
          <cell r="F6" t="str">
            <v>BRAHMAGIRI</v>
          </cell>
          <cell r="G6">
            <v>3</v>
          </cell>
          <cell r="H6">
            <v>60</v>
          </cell>
        </row>
        <row r="7">
          <cell r="F7" t="str">
            <v>BRAHMAGIRI</v>
          </cell>
          <cell r="G7">
            <v>2</v>
          </cell>
          <cell r="H7">
            <v>60</v>
          </cell>
        </row>
        <row r="8">
          <cell r="F8" t="str">
            <v>BRAHMAGIRI</v>
          </cell>
          <cell r="G8">
            <v>1</v>
          </cell>
          <cell r="H8">
            <v>60</v>
          </cell>
        </row>
        <row r="9">
          <cell r="F9" t="str">
            <v>tangi khurdha</v>
          </cell>
          <cell r="G9">
            <v>4</v>
          </cell>
          <cell r="H9">
            <v>49.5</v>
          </cell>
        </row>
        <row r="10">
          <cell r="F10" t="str">
            <v>tangi khurdha</v>
          </cell>
          <cell r="G10">
            <v>1</v>
          </cell>
          <cell r="H10">
            <v>49.5</v>
          </cell>
        </row>
        <row r="11">
          <cell r="F11" t="str">
            <v>KHURDA</v>
          </cell>
          <cell r="G11">
            <v>4</v>
          </cell>
          <cell r="H11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42578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1" width="6.5703125" bestFit="1" customWidth="1"/>
    <col min="12" max="12" width="9.42578125" bestFit="1" customWidth="1"/>
    <col min="13" max="13" width="9.85546875" customWidth="1"/>
  </cols>
  <sheetData>
    <row r="1" spans="1:13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25</v>
      </c>
      <c r="J1" s="19"/>
      <c r="K1" s="19"/>
      <c r="L1" s="19"/>
    </row>
    <row r="2" spans="1:13" s="1" customFormat="1" ht="69.75" customHeight="1">
      <c r="A2" s="16" t="s">
        <v>26</v>
      </c>
      <c r="B2" s="17"/>
      <c r="C2" s="17"/>
      <c r="D2" s="17"/>
      <c r="E2" s="17"/>
      <c r="F2" s="17"/>
      <c r="G2" s="17"/>
      <c r="H2" s="18"/>
      <c r="I2" s="19" t="s">
        <v>35</v>
      </c>
      <c r="J2" s="19"/>
      <c r="K2" s="19"/>
      <c r="L2" s="19"/>
      <c r="M2" s="6" t="s">
        <v>27</v>
      </c>
    </row>
    <row r="3" spans="1:13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</row>
    <row r="4" spans="1:13">
      <c r="A4" s="2">
        <v>1</v>
      </c>
      <c r="B4" s="2" t="s">
        <v>7</v>
      </c>
      <c r="C4" s="2" t="s">
        <v>12</v>
      </c>
      <c r="D4" s="2" t="s">
        <v>8</v>
      </c>
      <c r="E4" s="3" t="s">
        <v>17</v>
      </c>
      <c r="F4" s="2" t="s">
        <v>16</v>
      </c>
      <c r="G4" s="2">
        <v>1</v>
      </c>
      <c r="H4" s="7">
        <f>VLOOKUP(F4,[1]Consignment!$F$4:$H$11,3,FALSE)</f>
        <v>73.7</v>
      </c>
      <c r="I4" s="7">
        <f>G4*2</f>
        <v>2</v>
      </c>
      <c r="J4" s="7">
        <f>G4*142</f>
        <v>142</v>
      </c>
      <c r="K4" s="7">
        <v>50</v>
      </c>
      <c r="L4" s="7">
        <f>G4*H4+I4+J4+K4</f>
        <v>267.7</v>
      </c>
    </row>
    <row r="5" spans="1:13">
      <c r="A5" s="2">
        <v>2</v>
      </c>
      <c r="B5" s="2" t="s">
        <v>0</v>
      </c>
      <c r="C5" s="2" t="s">
        <v>9</v>
      </c>
      <c r="D5" s="2" t="s">
        <v>1</v>
      </c>
      <c r="E5" s="3" t="s">
        <v>17</v>
      </c>
      <c r="F5" s="2" t="s">
        <v>14</v>
      </c>
      <c r="G5" s="2">
        <v>3</v>
      </c>
      <c r="H5" s="7">
        <f>VLOOKUP(F5,[1]Consignment!$F$4:$H$11,3,FALSE)</f>
        <v>60</v>
      </c>
      <c r="I5" s="7">
        <f t="shared" ref="I5:I8" si="0">G5*2</f>
        <v>6</v>
      </c>
      <c r="J5" s="7">
        <f t="shared" ref="J5:J8" si="1">G5*142</f>
        <v>426</v>
      </c>
      <c r="K5" s="7">
        <v>50</v>
      </c>
      <c r="L5" s="7">
        <f t="shared" ref="L5:L8" si="2">G5*H5+I5+J5+K5</f>
        <v>662</v>
      </c>
    </row>
    <row r="6" spans="1:13">
      <c r="A6" s="2">
        <v>3</v>
      </c>
      <c r="B6" s="2" t="s">
        <v>2</v>
      </c>
      <c r="C6" s="2" t="s">
        <v>10</v>
      </c>
      <c r="D6" s="2" t="s">
        <v>3</v>
      </c>
      <c r="E6" s="3" t="s">
        <v>17</v>
      </c>
      <c r="F6" s="2" t="s">
        <v>14</v>
      </c>
      <c r="G6" s="2">
        <v>1</v>
      </c>
      <c r="H6" s="7">
        <f>VLOOKUP(F6,[1]Consignment!$F$4:$H$11,3,FALSE)</f>
        <v>60</v>
      </c>
      <c r="I6" s="7">
        <f t="shared" si="0"/>
        <v>2</v>
      </c>
      <c r="J6" s="7">
        <f t="shared" si="1"/>
        <v>142</v>
      </c>
      <c r="K6" s="7">
        <v>50</v>
      </c>
      <c r="L6" s="7">
        <f t="shared" si="2"/>
        <v>254</v>
      </c>
    </row>
    <row r="7" spans="1:13">
      <c r="A7" s="2">
        <v>4</v>
      </c>
      <c r="B7" s="2" t="s">
        <v>4</v>
      </c>
      <c r="C7" s="2" t="s">
        <v>11</v>
      </c>
      <c r="D7" s="2" t="s">
        <v>5</v>
      </c>
      <c r="E7" s="3" t="s">
        <v>17</v>
      </c>
      <c r="F7" s="2" t="s">
        <v>15</v>
      </c>
      <c r="G7" s="2">
        <v>2</v>
      </c>
      <c r="H7" s="7">
        <f>VLOOKUP(F7,[1]Consignment!$F$4:$H$11,3,FALSE)</f>
        <v>83.6</v>
      </c>
      <c r="I7" s="7">
        <f t="shared" si="0"/>
        <v>4</v>
      </c>
      <c r="J7" s="7">
        <f t="shared" si="1"/>
        <v>284</v>
      </c>
      <c r="K7" s="7">
        <v>50</v>
      </c>
      <c r="L7" s="7">
        <f t="shared" si="2"/>
        <v>505.2</v>
      </c>
    </row>
    <row r="8" spans="1:13">
      <c r="A8" s="2">
        <v>5</v>
      </c>
      <c r="B8" s="2" t="s">
        <v>4</v>
      </c>
      <c r="C8" s="2" t="s">
        <v>13</v>
      </c>
      <c r="D8" s="2" t="s">
        <v>6</v>
      </c>
      <c r="E8" s="3" t="s">
        <v>17</v>
      </c>
      <c r="F8" s="2" t="s">
        <v>16</v>
      </c>
      <c r="G8" s="2">
        <v>1</v>
      </c>
      <c r="H8" s="7">
        <f>VLOOKUP(F8,[1]Consignment!$F$4:$H$11,3,FALSE)</f>
        <v>73.7</v>
      </c>
      <c r="I8" s="7">
        <f t="shared" si="0"/>
        <v>2</v>
      </c>
      <c r="J8" s="7">
        <f t="shared" si="1"/>
        <v>142</v>
      </c>
      <c r="K8" s="7">
        <v>50</v>
      </c>
      <c r="L8" s="7">
        <f t="shared" si="2"/>
        <v>267.7</v>
      </c>
    </row>
    <row r="9" spans="1:13" s="9" customFormat="1" ht="15" customHeight="1">
      <c r="A9" s="11" t="s">
        <v>34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8">
        <f>ROUND(SUM(L3:L8),0)</f>
        <v>1957</v>
      </c>
    </row>
    <row r="10" spans="1:13" s="9" customFormat="1" ht="30" customHeight="1">
      <c r="A10" s="14" t="s">
        <v>36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</row>
    <row r="11" spans="1:13" s="9" customFormat="1" ht="30" customHeight="1">
      <c r="A11" s="14" t="s">
        <v>33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</row>
    <row r="12" spans="1:13">
      <c r="G12" s="10">
        <f>SUM(G1:G8)</f>
        <v>8</v>
      </c>
    </row>
  </sheetData>
  <sortState ref="B2:G6">
    <sortCondition ref="B2"/>
  </sortState>
  <mergeCells count="7">
    <mergeCell ref="A9:K9"/>
    <mergeCell ref="A10:L10"/>
    <mergeCell ref="A11:L11"/>
    <mergeCell ref="A1:H1"/>
    <mergeCell ref="I1:L1"/>
    <mergeCell ref="A2:H2"/>
    <mergeCell ref="I2:L2"/>
  </mergeCells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2025-11-08T10:45:22Z</cp:lastPrinted>
  <dcterms:created xsi:type="dcterms:W3CDTF">2025-11-04T07:56:15Z</dcterms:created>
  <dcterms:modified xsi:type="dcterms:W3CDTF">2025-11-08T10:45:24Z</dcterms:modified>
</cp:coreProperties>
</file>