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Sheet1!$A$7:$N$137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35" i="1"/>
  <c r="J132"/>
  <c r="I132"/>
  <c r="H132"/>
  <c r="J131"/>
  <c r="I131"/>
  <c r="H131"/>
  <c r="J130"/>
  <c r="I130"/>
  <c r="H130"/>
  <c r="J129"/>
  <c r="I129"/>
  <c r="H129"/>
  <c r="J128"/>
  <c r="I128"/>
  <c r="H128"/>
  <c r="J127"/>
  <c r="I127"/>
  <c r="H127"/>
  <c r="J126"/>
  <c r="I126"/>
  <c r="J125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M92" s="1"/>
  <c r="I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M82" s="1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M74" s="1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J14"/>
  <c r="I14"/>
  <c r="H14"/>
  <c r="J13"/>
  <c r="I13"/>
  <c r="H13"/>
  <c r="M13" s="1"/>
  <c r="J12"/>
  <c r="I12"/>
  <c r="H12"/>
  <c r="J11"/>
  <c r="I11"/>
  <c r="H11"/>
  <c r="J10"/>
  <c r="I10"/>
  <c r="H10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J8"/>
  <c r="I8"/>
  <c r="H8"/>
  <c r="M40" l="1"/>
  <c r="M42"/>
  <c r="M131"/>
  <c r="M37"/>
  <c r="M43"/>
  <c r="M47"/>
  <c r="M49"/>
  <c r="M51"/>
  <c r="M109"/>
  <c r="M121"/>
  <c r="M67"/>
  <c r="M75"/>
  <c r="M79"/>
  <c r="M110"/>
  <c r="M114"/>
  <c r="M118"/>
  <c r="M126"/>
  <c r="M113"/>
  <c r="M117"/>
  <c r="M123"/>
  <c r="M20"/>
  <c r="M32"/>
  <c r="M34"/>
  <c r="M36"/>
  <c r="M38"/>
  <c r="M44"/>
  <c r="M48"/>
  <c r="M53"/>
  <c r="M11"/>
  <c r="M69"/>
  <c r="M77"/>
  <c r="M81"/>
  <c r="M89"/>
  <c r="M91"/>
  <c r="M97"/>
  <c r="M100"/>
  <c r="M101"/>
  <c r="M104"/>
  <c r="M105"/>
  <c r="M132"/>
  <c r="M83"/>
  <c r="M8"/>
  <c r="M22"/>
  <c r="M41"/>
  <c r="M45"/>
  <c r="M54"/>
  <c r="M58"/>
  <c r="M71"/>
  <c r="M128"/>
  <c r="M130"/>
  <c r="M9"/>
  <c r="M25"/>
  <c r="M10"/>
  <c r="M15"/>
  <c r="M18"/>
  <c r="M26"/>
  <c r="M30"/>
  <c r="M55"/>
  <c r="M59"/>
  <c r="M63"/>
  <c r="M129"/>
  <c r="M134" s="1"/>
  <c r="M16"/>
  <c r="M21"/>
  <c r="M23"/>
  <c r="M14"/>
  <c r="M17"/>
  <c r="M19"/>
  <c r="M28"/>
  <c r="M33"/>
  <c r="M46"/>
  <c r="M50"/>
  <c r="M61"/>
  <c r="M66"/>
  <c r="M68"/>
  <c r="M94"/>
  <c r="M96"/>
  <c r="M98"/>
  <c r="M102"/>
  <c r="M107"/>
  <c r="M112"/>
  <c r="M116"/>
  <c r="M120"/>
  <c r="M125"/>
  <c r="M24"/>
  <c r="M29"/>
  <c r="M31"/>
  <c r="M35"/>
  <c r="M39"/>
  <c r="M52"/>
  <c r="M57"/>
  <c r="M62"/>
  <c r="M64"/>
  <c r="M73"/>
  <c r="M78"/>
  <c r="M84"/>
  <c r="M88"/>
  <c r="M95"/>
  <c r="M99"/>
  <c r="M103"/>
  <c r="M108"/>
  <c r="M122"/>
  <c r="M124"/>
  <c r="M27"/>
  <c r="M80"/>
  <c r="M85"/>
  <c r="M87"/>
  <c r="M12"/>
  <c r="M56"/>
  <c r="M60"/>
  <c r="M65"/>
  <c r="M70"/>
  <c r="M72"/>
  <c r="M76"/>
  <c r="M86"/>
  <c r="M90"/>
  <c r="M93"/>
  <c r="M106"/>
  <c r="M111"/>
  <c r="M115"/>
  <c r="M119"/>
  <c r="M127"/>
</calcChain>
</file>

<file path=xl/sharedStrings.xml><?xml version="1.0" encoding="utf-8"?>
<sst xmlns="http://schemas.openxmlformats.org/spreadsheetml/2006/main" count="654" uniqueCount="377">
  <si>
    <t>DATE</t>
  </si>
  <si>
    <t>GSTIN : 21AGHPB9356M1Z9</t>
  </si>
  <si>
    <t>Thanking You…</t>
  </si>
  <si>
    <t>For PRAGATI LOGISTICS</t>
  </si>
  <si>
    <t>DESTINATION</t>
  </si>
  <si>
    <t>SL.</t>
  </si>
  <si>
    <t>HSN CODE : 996791</t>
  </si>
  <si>
    <t>GST to be paid by Consignor under Reverse Charge Mechanism (RCM) as per GST ACT</t>
  </si>
  <si>
    <t>FROM</t>
  </si>
  <si>
    <t>TO,</t>
  </si>
  <si>
    <t>AMT.</t>
  </si>
  <si>
    <t>CTC</t>
  </si>
  <si>
    <t>RATE</t>
  </si>
  <si>
    <t>CASE</t>
  </si>
  <si>
    <t>PURI</t>
  </si>
  <si>
    <t>BHANPUR, CUTTACK</t>
  </si>
  <si>
    <t>SAMBALPUR</t>
  </si>
  <si>
    <t>ANGUL</t>
  </si>
  <si>
    <t>BALASORE</t>
  </si>
  <si>
    <t>JAJPUR ROAD</t>
  </si>
  <si>
    <t>KEONJHAR</t>
  </si>
  <si>
    <t>BARIPADA</t>
  </si>
  <si>
    <t>KANTABANJI</t>
  </si>
  <si>
    <t>HML</t>
  </si>
  <si>
    <t>DD.CH.</t>
  </si>
  <si>
    <t>LR CH.</t>
  </si>
  <si>
    <t>DP.CH.</t>
  </si>
  <si>
    <t>CUTTACK</t>
  </si>
  <si>
    <t>BHUBANESWAR</t>
  </si>
  <si>
    <t>DASPALLA</t>
  </si>
  <si>
    <t>BARAMBA</t>
  </si>
  <si>
    <t>GUNUPUR</t>
  </si>
  <si>
    <t>DHENKANAL</t>
  </si>
  <si>
    <t>BHANJANAGAR</t>
  </si>
  <si>
    <t>UMERKOT</t>
  </si>
  <si>
    <t>JHARSUGUDA</t>
  </si>
  <si>
    <t>POLASARA</t>
  </si>
  <si>
    <t>UDAYANBANDH</t>
  </si>
  <si>
    <t>KHARIAR ROAD</t>
  </si>
  <si>
    <t>DHARMAGARH</t>
  </si>
  <si>
    <t>ROURKELA</t>
  </si>
  <si>
    <t>NAYAGARH</t>
  </si>
  <si>
    <t>6019</t>
  </si>
  <si>
    <t>SORO</t>
  </si>
  <si>
    <t>JALESWAR</t>
  </si>
  <si>
    <t>CHARAMPA</t>
  </si>
  <si>
    <t>PARADEEP</t>
  </si>
  <si>
    <t>PADMAPUR</t>
  </si>
  <si>
    <t>BARAGARH</t>
  </si>
  <si>
    <t>RAYAGADA</t>
  </si>
  <si>
    <t>KHALIKOT</t>
  </si>
  <si>
    <t>JAJPUR TOWN</t>
  </si>
  <si>
    <t>ANANDAPUR</t>
  </si>
  <si>
    <t>JUNAGARH</t>
  </si>
  <si>
    <t>KESINGA</t>
  </si>
  <si>
    <t>METRO ENTERPRISE</t>
  </si>
  <si>
    <t>MARUTI MARKETING</t>
  </si>
  <si>
    <t>SHIV SHANKAR TRADERS</t>
  </si>
  <si>
    <t>HAPPY ENTERPRISES</t>
  </si>
  <si>
    <t>SAHU AGENCY</t>
  </si>
  <si>
    <t>PARSURAM TRADERS</t>
  </si>
  <si>
    <t>KANUNGO ENTERPRISES</t>
  </si>
  <si>
    <t>LIFE LINE MEDICINE STORE</t>
  </si>
  <si>
    <t>gupta agency</t>
  </si>
  <si>
    <t>JAY HANUMAN DISTRIBUTORS</t>
  </si>
  <si>
    <t>MAA SAKAMBARI ENTERPRISES</t>
  </si>
  <si>
    <t>PARIDHI TRADERS</t>
  </si>
  <si>
    <t>cura sales</t>
  </si>
  <si>
    <t>MAA TARINI BHANDAR</t>
  </si>
  <si>
    <t>AYUSH TRADERS</t>
  </si>
  <si>
    <t>SAHOO KIRANA STORE</t>
  </si>
  <si>
    <t>K G N GENERAL STORES</t>
  </si>
  <si>
    <t>POOJA SALES</t>
  </si>
  <si>
    <t>DADHIBAMANA ENTERPRISES</t>
  </si>
  <si>
    <t xml:space="preserve"> SABIRAJ DISTRIBUTORS</t>
  </si>
  <si>
    <t>MANOJ MARKETING</t>
  </si>
  <si>
    <t>RADHA ENTERPRISESs</t>
  </si>
  <si>
    <t>chiranjibi enterprises</t>
  </si>
  <si>
    <t>NIRMALA ENTERPRISES</t>
  </si>
  <si>
    <t>sahoo enterprises jajpur road</t>
  </si>
  <si>
    <t>RAGHUNATH BENGAL STORE</t>
  </si>
  <si>
    <t>SARASWATI TRADERS</t>
  </si>
  <si>
    <t>SHREE GANESH TRADERS</t>
  </si>
  <si>
    <t>SIMNA TRADERS</t>
  </si>
  <si>
    <t>JAGAT JANANI STORE</t>
  </si>
  <si>
    <t>SAHOO ENTERPRISES</t>
  </si>
  <si>
    <t>MAA MAJHIGOURI MARKETING</t>
  </si>
  <si>
    <t>SURYA AGENCIES</t>
  </si>
  <si>
    <t>DAS BROTHERS ENTERPRISERS</t>
  </si>
  <si>
    <t>CHIRANJIB ENTERPRISES</t>
  </si>
  <si>
    <t>PANDA COCONUT STORE</t>
  </si>
  <si>
    <t>Ambaji Agencies</t>
  </si>
  <si>
    <t>AGARWAL TRADERS</t>
  </si>
  <si>
    <t>PANKAJ AGENCIESES</t>
  </si>
  <si>
    <t>SAUNRIA KIRAN STORE</t>
  </si>
  <si>
    <t>maa tarini agency</t>
  </si>
  <si>
    <t>basanti traders</t>
  </si>
  <si>
    <t>LOISINGA</t>
  </si>
  <si>
    <t>M/S : SUPERMAX PERSONAL CARE PVT. LTD.</t>
  </si>
  <si>
    <t>GSTIN : 21AAOCS7144Q1ZQ</t>
  </si>
  <si>
    <t>SMS CHARGES @ Rs. 1/- PER CONSIGNMENT</t>
  </si>
  <si>
    <t>LR NO.</t>
  </si>
  <si>
    <t>JARKA</t>
  </si>
  <si>
    <t>maa tarini traders</t>
  </si>
  <si>
    <t>RAJKANIKA</t>
  </si>
  <si>
    <t>KINDLY ,VERIFY &amp; CONFIRM US  WITHIN 7 DAYS , ELSE GST WILL BE FILLED  ON 20TH NOVEMBER ,2021</t>
  </si>
  <si>
    <t>MONTH   : OCTOBER, 2021</t>
  </si>
  <si>
    <t>BILL DATE : 31/10/2021</t>
  </si>
  <si>
    <t>INV. NO.</t>
  </si>
  <si>
    <t>PARTY NAME</t>
  </si>
  <si>
    <t>G/601</t>
  </si>
  <si>
    <t>6159</t>
  </si>
  <si>
    <t>BHAWANIPATNA</t>
  </si>
  <si>
    <t>KORAMANI TRADERS</t>
  </si>
  <si>
    <t>G/602</t>
  </si>
  <si>
    <t>6160</t>
  </si>
  <si>
    <t>G/603</t>
  </si>
  <si>
    <t>6161</t>
  </si>
  <si>
    <t>G/604</t>
  </si>
  <si>
    <t>6162</t>
  </si>
  <si>
    <t>G/605</t>
  </si>
  <si>
    <t>6163</t>
  </si>
  <si>
    <t>G/606</t>
  </si>
  <si>
    <t>6164</t>
  </si>
  <si>
    <t>G/607</t>
  </si>
  <si>
    <t>6165</t>
  </si>
  <si>
    <t>G/608</t>
  </si>
  <si>
    <t>6166</t>
  </si>
  <si>
    <t>TULSIPUR (CUTTACK)</t>
  </si>
  <si>
    <t>G/609</t>
  </si>
  <si>
    <t>6167</t>
  </si>
  <si>
    <t>G/610</t>
  </si>
  <si>
    <t>6168</t>
  </si>
  <si>
    <t>G/611</t>
  </si>
  <si>
    <t>6173</t>
  </si>
  <si>
    <t>NARNIA HEALTH CARE</t>
  </si>
  <si>
    <t>G/612</t>
  </si>
  <si>
    <t>6174</t>
  </si>
  <si>
    <t>G/613</t>
  </si>
  <si>
    <t>6175</t>
  </si>
  <si>
    <t>G/614</t>
  </si>
  <si>
    <t>6176</t>
  </si>
  <si>
    <t>G/615</t>
  </si>
  <si>
    <t>6177</t>
  </si>
  <si>
    <t>G/616</t>
  </si>
  <si>
    <t>6178</t>
  </si>
  <si>
    <t>G/617</t>
  </si>
  <si>
    <t>6179</t>
  </si>
  <si>
    <t>G/618</t>
  </si>
  <si>
    <t>6180</t>
  </si>
  <si>
    <t>G/619</t>
  </si>
  <si>
    <t>6181</t>
  </si>
  <si>
    <t>G/620</t>
  </si>
  <si>
    <t>6182</t>
  </si>
  <si>
    <t>G/621</t>
  </si>
  <si>
    <t>6183</t>
  </si>
  <si>
    <t>G/622</t>
  </si>
  <si>
    <t>6184</t>
  </si>
  <si>
    <t>G/623</t>
  </si>
  <si>
    <t>6185</t>
  </si>
  <si>
    <t>G/624</t>
  </si>
  <si>
    <t>6186</t>
  </si>
  <si>
    <t>G/625</t>
  </si>
  <si>
    <t>6188</t>
  </si>
  <si>
    <t>RAIRANGPUR</t>
  </si>
  <si>
    <t>MAYA GOPAL</t>
  </si>
  <si>
    <t>G/626</t>
  </si>
  <si>
    <t>6189</t>
  </si>
  <si>
    <t>G/627</t>
  </si>
  <si>
    <t>6190</t>
  </si>
  <si>
    <t>b m enterprises</t>
  </si>
  <si>
    <t>G/628</t>
  </si>
  <si>
    <t>6191</t>
  </si>
  <si>
    <t>G/629</t>
  </si>
  <si>
    <t>192</t>
  </si>
  <si>
    <t>G/630</t>
  </si>
  <si>
    <t>6194</t>
  </si>
  <si>
    <t>G/631</t>
  </si>
  <si>
    <t>6195</t>
  </si>
  <si>
    <t>G/632</t>
  </si>
  <si>
    <t>6196</t>
  </si>
  <si>
    <t>G/633</t>
  </si>
  <si>
    <t>6197</t>
  </si>
  <si>
    <t>G/634</t>
  </si>
  <si>
    <t>6198</t>
  </si>
  <si>
    <t>G/635</t>
  </si>
  <si>
    <t>6199</t>
  </si>
  <si>
    <t>G/636</t>
  </si>
  <si>
    <t>6200</t>
  </si>
  <si>
    <t>G/637</t>
  </si>
  <si>
    <t>6201</t>
  </si>
  <si>
    <t>G/638</t>
  </si>
  <si>
    <t>6202</t>
  </si>
  <si>
    <t>G/639</t>
  </si>
  <si>
    <t>6203</t>
  </si>
  <si>
    <t>G/640</t>
  </si>
  <si>
    <t>6204</t>
  </si>
  <si>
    <t>G/641</t>
  </si>
  <si>
    <t>6205</t>
  </si>
  <si>
    <t>G/642</t>
  </si>
  <si>
    <t>6206</t>
  </si>
  <si>
    <t>G/643</t>
  </si>
  <si>
    <t>6216</t>
  </si>
  <si>
    <t>Sulochana Chemicals</t>
  </si>
  <si>
    <t>G/644</t>
  </si>
  <si>
    <t>6207</t>
  </si>
  <si>
    <t>G/645</t>
  </si>
  <si>
    <t>6208</t>
  </si>
  <si>
    <t>G/646</t>
  </si>
  <si>
    <t>6209</t>
  </si>
  <si>
    <t>G/647</t>
  </si>
  <si>
    <t>6210</t>
  </si>
  <si>
    <t>G/648</t>
  </si>
  <si>
    <t>6211</t>
  </si>
  <si>
    <t>G/649</t>
  </si>
  <si>
    <t>6212</t>
  </si>
  <si>
    <t>G/650</t>
  </si>
  <si>
    <t>6213</t>
  </si>
  <si>
    <t>G/651</t>
  </si>
  <si>
    <t>6214</t>
  </si>
  <si>
    <t>G/652</t>
  </si>
  <si>
    <t>6215</t>
  </si>
  <si>
    <t>G/653</t>
  </si>
  <si>
    <t>6217</t>
  </si>
  <si>
    <t>G/654</t>
  </si>
  <si>
    <t>218</t>
  </si>
  <si>
    <t>G/655</t>
  </si>
  <si>
    <t>G/656</t>
  </si>
  <si>
    <t>6220</t>
  </si>
  <si>
    <t>G/657</t>
  </si>
  <si>
    <t>6221</t>
  </si>
  <si>
    <t>G/658</t>
  </si>
  <si>
    <t>6222</t>
  </si>
  <si>
    <t>G/659</t>
  </si>
  <si>
    <t>6223</t>
  </si>
  <si>
    <t>G/660</t>
  </si>
  <si>
    <t>6224</t>
  </si>
  <si>
    <t>shanti agencies</t>
  </si>
  <si>
    <t>G/661</t>
  </si>
  <si>
    <t>6225</t>
  </si>
  <si>
    <t>G/662</t>
  </si>
  <si>
    <t>6226</t>
  </si>
  <si>
    <t>G/663</t>
  </si>
  <si>
    <t>6227</t>
  </si>
  <si>
    <t>G/664</t>
  </si>
  <si>
    <t>6228</t>
  </si>
  <si>
    <t>G/665</t>
  </si>
  <si>
    <t>6229</t>
  </si>
  <si>
    <t>G/666</t>
  </si>
  <si>
    <t>6230</t>
  </si>
  <si>
    <t>asha agency</t>
  </si>
  <si>
    <t>G/667</t>
  </si>
  <si>
    <t>6231</t>
  </si>
  <si>
    <t>G/668</t>
  </si>
  <si>
    <t>6232</t>
  </si>
  <si>
    <t>G/669</t>
  </si>
  <si>
    <t>6233</t>
  </si>
  <si>
    <t>G/670</t>
  </si>
  <si>
    <t>234</t>
  </si>
  <si>
    <t>G/671</t>
  </si>
  <si>
    <t>6235</t>
  </si>
  <si>
    <t>G/672</t>
  </si>
  <si>
    <t>6236</t>
  </si>
  <si>
    <t>G/673</t>
  </si>
  <si>
    <t>6237</t>
  </si>
  <si>
    <t>G/674</t>
  </si>
  <si>
    <t>238</t>
  </si>
  <si>
    <t>G/675</t>
  </si>
  <si>
    <t>6239</t>
  </si>
  <si>
    <t>nirmal enterprises</t>
  </si>
  <si>
    <t>G/676</t>
  </si>
  <si>
    <t>6240</t>
  </si>
  <si>
    <t>JANVIKA ENTERPRISES</t>
  </si>
  <si>
    <t>G/677</t>
  </si>
  <si>
    <t>6241</t>
  </si>
  <si>
    <t>G/678</t>
  </si>
  <si>
    <t>6244</t>
  </si>
  <si>
    <t>G/681</t>
  </si>
  <si>
    <t>6246</t>
  </si>
  <si>
    <t>G/683</t>
  </si>
  <si>
    <t>6245</t>
  </si>
  <si>
    <t>G/679</t>
  </si>
  <si>
    <t>6248</t>
  </si>
  <si>
    <t>G/680</t>
  </si>
  <si>
    <t>6247</t>
  </si>
  <si>
    <t>G/682</t>
  </si>
  <si>
    <t>6249</t>
  </si>
  <si>
    <t>G/684</t>
  </si>
  <si>
    <t>6250</t>
  </si>
  <si>
    <t>G/685</t>
  </si>
  <si>
    <t>6251</t>
  </si>
  <si>
    <t>G/686</t>
  </si>
  <si>
    <t>6252</t>
  </si>
  <si>
    <t>G/687</t>
  </si>
  <si>
    <t>6253</t>
  </si>
  <si>
    <t>G/688</t>
  </si>
  <si>
    <t>6254</t>
  </si>
  <si>
    <t>G/689</t>
  </si>
  <si>
    <t>6255</t>
  </si>
  <si>
    <t>G/690</t>
  </si>
  <si>
    <t>6256</t>
  </si>
  <si>
    <t>G/691</t>
  </si>
  <si>
    <t>6257</t>
  </si>
  <si>
    <t>G/692</t>
  </si>
  <si>
    <t>6258</t>
  </si>
  <si>
    <t>G/693</t>
  </si>
  <si>
    <t>6259</t>
  </si>
  <si>
    <t>G/694</t>
  </si>
  <si>
    <t>260</t>
  </si>
  <si>
    <t>G/695</t>
  </si>
  <si>
    <t>6261</t>
  </si>
  <si>
    <t>G/696</t>
  </si>
  <si>
    <t>6262</t>
  </si>
  <si>
    <t>G/697</t>
  </si>
  <si>
    <t>6363</t>
  </si>
  <si>
    <t>G/698</t>
  </si>
  <si>
    <t>6264</t>
  </si>
  <si>
    <t>G/699</t>
  </si>
  <si>
    <t>6265</t>
  </si>
  <si>
    <t>BINAPANI ENTERPRISES</t>
  </si>
  <si>
    <t>G/700</t>
  </si>
  <si>
    <t>266</t>
  </si>
  <si>
    <t>G/701</t>
  </si>
  <si>
    <t>267</t>
  </si>
  <si>
    <t>G/702</t>
  </si>
  <si>
    <t>6268</t>
  </si>
  <si>
    <t>G/703</t>
  </si>
  <si>
    <t>6269</t>
  </si>
  <si>
    <t>G/704</t>
  </si>
  <si>
    <t>6270</t>
  </si>
  <si>
    <t>G/705</t>
  </si>
  <si>
    <t>6271</t>
  </si>
  <si>
    <t>G/706</t>
  </si>
  <si>
    <t>272</t>
  </si>
  <si>
    <t>G/707</t>
  </si>
  <si>
    <t>6273</t>
  </si>
  <si>
    <t>JEYPORE</t>
  </si>
  <si>
    <t xml:space="preserve"> M R M AGENCIES</t>
  </si>
  <si>
    <t>G/708</t>
  </si>
  <si>
    <t>6274</t>
  </si>
  <si>
    <t>G/709</t>
  </si>
  <si>
    <t>6275</t>
  </si>
  <si>
    <t>G/710</t>
  </si>
  <si>
    <t>2676</t>
  </si>
  <si>
    <t>G/711</t>
  </si>
  <si>
    <t>6277</t>
  </si>
  <si>
    <t>bsanti traders</t>
  </si>
  <si>
    <t>G/712</t>
  </si>
  <si>
    <t>6278</t>
  </si>
  <si>
    <t>G/713</t>
  </si>
  <si>
    <t>279</t>
  </si>
  <si>
    <t>G/714</t>
  </si>
  <si>
    <t>6280</t>
  </si>
  <si>
    <t>G/715</t>
  </si>
  <si>
    <t>6281</t>
  </si>
  <si>
    <t>G/716</t>
  </si>
  <si>
    <t>6282</t>
  </si>
  <si>
    <t>G/717</t>
  </si>
  <si>
    <t>6283</t>
  </si>
  <si>
    <t>G/718</t>
  </si>
  <si>
    <t>6285</t>
  </si>
  <si>
    <t>G/719</t>
  </si>
  <si>
    <t>6284</t>
  </si>
  <si>
    <t>G/720</t>
  </si>
  <si>
    <t>6286</t>
  </si>
  <si>
    <t>G/721</t>
  </si>
  <si>
    <t>6287</t>
  </si>
  <si>
    <t>G/722</t>
  </si>
  <si>
    <t>6288</t>
  </si>
  <si>
    <t>G/723</t>
  </si>
  <si>
    <t>6289</t>
  </si>
  <si>
    <t>G/724</t>
  </si>
  <si>
    <t>6290</t>
  </si>
  <si>
    <t>G/725</t>
  </si>
  <si>
    <t>6291</t>
  </si>
  <si>
    <t>(RUPEES SIXTY EIGHT THOUSAND SEVEN HUNDRED FIFTY NINE ONLY)</t>
  </si>
  <si>
    <t xml:space="preserve">BILL NO. : INV-34183/21-22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</si>
</sst>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00"/>
      <name val="Kinnari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164" fontId="7" fillId="0" borderId="0" xfId="0" applyNumberFormat="1" applyFont="1" applyFill="1" applyAlignment="1"/>
    <xf numFmtId="0" fontId="7" fillId="0" borderId="0" xfId="0" applyFont="1" applyFill="1" applyAlignment="1">
      <alignment wrapText="1"/>
    </xf>
    <xf numFmtId="0" fontId="8" fillId="0" borderId="2" xfId="0" applyFont="1" applyFill="1" applyBorder="1" applyAlignment="1"/>
    <xf numFmtId="2" fontId="7" fillId="0" borderId="0" xfId="0" applyNumberFormat="1" applyFont="1" applyFill="1" applyAlignment="1"/>
    <xf numFmtId="0" fontId="5" fillId="0" borderId="0" xfId="0" applyFont="1" applyFill="1" applyAlignment="1"/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2" fontId="0" fillId="2" borderId="1" xfId="0" applyNumberFormat="1" applyFill="1" applyBorder="1"/>
    <xf numFmtId="0" fontId="0" fillId="2" borderId="1" xfId="0" applyFill="1" applyBorder="1"/>
    <xf numFmtId="0" fontId="3" fillId="2" borderId="1" xfId="0" applyFont="1" applyFill="1" applyBorder="1"/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QUOTATION_2021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>
        <row r="3">
          <cell r="C3" t="str">
            <v>DESTINATION</v>
          </cell>
          <cell r="D3" t="str">
            <v>RATE/ CASE</v>
          </cell>
        </row>
        <row r="4">
          <cell r="C4" t="str">
            <v>ANGUL</v>
          </cell>
          <cell r="D4">
            <v>42</v>
          </cell>
        </row>
        <row r="5">
          <cell r="C5" t="str">
            <v>BALASORE</v>
          </cell>
          <cell r="D5">
            <v>42</v>
          </cell>
        </row>
        <row r="6">
          <cell r="C6" t="str">
            <v>BALIMELA</v>
          </cell>
          <cell r="D6">
            <v>156</v>
          </cell>
        </row>
        <row r="7">
          <cell r="C7" t="str">
            <v>BANKI</v>
          </cell>
          <cell r="D7">
            <v>60</v>
          </cell>
        </row>
        <row r="8">
          <cell r="C8" t="str">
            <v>BARBIL</v>
          </cell>
          <cell r="D8">
            <v>51.6</v>
          </cell>
        </row>
        <row r="9">
          <cell r="C9" t="str">
            <v>BARAGARH</v>
          </cell>
          <cell r="D9">
            <v>48</v>
          </cell>
        </row>
        <row r="10">
          <cell r="C10" t="str">
            <v>BARIPADA</v>
          </cell>
          <cell r="D10">
            <v>48</v>
          </cell>
        </row>
        <row r="11">
          <cell r="C11" t="str">
            <v>BARPALI</v>
          </cell>
          <cell r="D11">
            <v>96</v>
          </cell>
        </row>
        <row r="12">
          <cell r="C12" t="str">
            <v>BERHAMPUR</v>
          </cell>
          <cell r="D12">
            <v>45.6</v>
          </cell>
        </row>
        <row r="13">
          <cell r="C13" t="str">
            <v>BHADRAK</v>
          </cell>
          <cell r="D13">
            <v>42</v>
          </cell>
        </row>
        <row r="14">
          <cell r="C14" t="str">
            <v>BHANJANAGAR</v>
          </cell>
          <cell r="D14">
            <v>45.6</v>
          </cell>
        </row>
        <row r="15">
          <cell r="C15" t="str">
            <v>BHAWANIPATNA</v>
          </cell>
          <cell r="D15">
            <v>75.599999999999994</v>
          </cell>
        </row>
        <row r="16">
          <cell r="C16" t="str">
            <v>BHUBANESWAR</v>
          </cell>
          <cell r="D16">
            <v>33.6</v>
          </cell>
        </row>
        <row r="17">
          <cell r="C17" t="str">
            <v>BOLANGIR</v>
          </cell>
          <cell r="D17">
            <v>63.6</v>
          </cell>
        </row>
        <row r="18">
          <cell r="C18" t="str">
            <v>BORIGUMA</v>
          </cell>
          <cell r="D18">
            <v>132</v>
          </cell>
        </row>
        <row r="19">
          <cell r="C19" t="str">
            <v>BOUDH</v>
          </cell>
          <cell r="D19">
            <v>63.6</v>
          </cell>
        </row>
        <row r="20">
          <cell r="C20" t="str">
            <v>BRAJARAJNAGAR</v>
          </cell>
          <cell r="D20">
            <v>63.6</v>
          </cell>
        </row>
        <row r="21">
          <cell r="C21" t="str">
            <v>CUTTACK</v>
          </cell>
          <cell r="D21">
            <v>30</v>
          </cell>
        </row>
        <row r="22">
          <cell r="C22" t="str">
            <v>DASPALLA</v>
          </cell>
          <cell r="D22">
            <v>120</v>
          </cell>
        </row>
        <row r="23">
          <cell r="C23" t="str">
            <v>DHENKANAL</v>
          </cell>
          <cell r="D23">
            <v>39.6</v>
          </cell>
        </row>
        <row r="24">
          <cell r="C24" t="str">
            <v>JAGATSINGHPUR</v>
          </cell>
          <cell r="D24">
            <v>48</v>
          </cell>
        </row>
        <row r="25">
          <cell r="C25" t="str">
            <v>JAJPUR ROAD</v>
          </cell>
          <cell r="D25">
            <v>39.6</v>
          </cell>
        </row>
        <row r="26">
          <cell r="C26" t="str">
            <v>JALESWAR</v>
          </cell>
          <cell r="D26">
            <v>57.6</v>
          </cell>
        </row>
        <row r="27">
          <cell r="C27" t="str">
            <v>JARKA</v>
          </cell>
          <cell r="D27">
            <v>42</v>
          </cell>
        </row>
        <row r="28">
          <cell r="C28" t="str">
            <v>JATNI</v>
          </cell>
          <cell r="D28">
            <v>42</v>
          </cell>
        </row>
        <row r="29">
          <cell r="C29" t="str">
            <v>JEYPORE</v>
          </cell>
          <cell r="D29">
            <v>102</v>
          </cell>
        </row>
        <row r="30">
          <cell r="C30" t="str">
            <v>JHARSUGUDA</v>
          </cell>
          <cell r="D30">
            <v>48</v>
          </cell>
        </row>
        <row r="31">
          <cell r="C31" t="str">
            <v>KAMAKHYANAGAR</v>
          </cell>
          <cell r="D31">
            <v>57.6</v>
          </cell>
        </row>
        <row r="32">
          <cell r="C32" t="str">
            <v>KANTABANJI</v>
          </cell>
          <cell r="D32">
            <v>81.599999999999994</v>
          </cell>
        </row>
        <row r="33">
          <cell r="C33" t="str">
            <v>KEONJHAR</v>
          </cell>
          <cell r="D33">
            <v>54</v>
          </cell>
        </row>
        <row r="34">
          <cell r="C34" t="str">
            <v>KESINGA</v>
          </cell>
          <cell r="D34">
            <v>81.599999999999994</v>
          </cell>
        </row>
        <row r="35">
          <cell r="C35" t="str">
            <v>KORAPUT</v>
          </cell>
          <cell r="D35">
            <v>105.6</v>
          </cell>
        </row>
        <row r="36">
          <cell r="C36" t="str">
            <v>LOISINGA</v>
          </cell>
          <cell r="D36">
            <v>96</v>
          </cell>
        </row>
        <row r="37">
          <cell r="C37" t="str">
            <v>MALKANGIRI</v>
          </cell>
          <cell r="D37">
            <v>132</v>
          </cell>
        </row>
        <row r="38">
          <cell r="C38" t="str">
            <v>NABARANGPUR</v>
          </cell>
          <cell r="D38">
            <v>99.6</v>
          </cell>
        </row>
        <row r="39">
          <cell r="C39" t="str">
            <v>NAYAGARH</v>
          </cell>
          <cell r="D39">
            <v>48</v>
          </cell>
        </row>
        <row r="40">
          <cell r="C40" t="str">
            <v>NAYAHATA</v>
          </cell>
          <cell r="D40">
            <v>54</v>
          </cell>
        </row>
        <row r="41">
          <cell r="C41" t="str">
            <v>PADMAPUR</v>
          </cell>
          <cell r="D41">
            <v>132</v>
          </cell>
        </row>
        <row r="42">
          <cell r="C42" t="str">
            <v>PANIKOILI</v>
          </cell>
          <cell r="D42">
            <v>45.6</v>
          </cell>
        </row>
        <row r="43">
          <cell r="C43" t="str">
            <v>PARALAKHEMUNDI</v>
          </cell>
          <cell r="D43">
            <v>87.6</v>
          </cell>
        </row>
        <row r="44">
          <cell r="C44" t="str">
            <v>PATNAGARH</v>
          </cell>
          <cell r="D44">
            <v>111.6</v>
          </cell>
        </row>
        <row r="45">
          <cell r="C45" t="str">
            <v>PHULBANI</v>
          </cell>
          <cell r="D45">
            <v>72</v>
          </cell>
        </row>
        <row r="46">
          <cell r="C46" t="str">
            <v>PURI</v>
          </cell>
          <cell r="D46">
            <v>51.6</v>
          </cell>
        </row>
        <row r="47">
          <cell r="C47" t="str">
            <v>RAIRANGPUR</v>
          </cell>
          <cell r="D47">
            <v>69.599999999999994</v>
          </cell>
        </row>
        <row r="48">
          <cell r="C48" t="str">
            <v>RAYAGADA</v>
          </cell>
          <cell r="D48">
            <v>81.599999999999994</v>
          </cell>
        </row>
        <row r="49">
          <cell r="C49" t="str">
            <v>ROURKELA</v>
          </cell>
          <cell r="D49">
            <v>54</v>
          </cell>
        </row>
        <row r="50">
          <cell r="C50" t="str">
            <v>SAMBALPUR</v>
          </cell>
          <cell r="D50">
            <v>48</v>
          </cell>
        </row>
        <row r="51">
          <cell r="C51" t="str">
            <v>SIMILIGUDA</v>
          </cell>
          <cell r="D51">
            <v>102</v>
          </cell>
        </row>
        <row r="52">
          <cell r="C52" t="str">
            <v>SONEPUR</v>
          </cell>
          <cell r="D52">
            <v>96</v>
          </cell>
        </row>
        <row r="53">
          <cell r="C53" t="str">
            <v>SORO</v>
          </cell>
          <cell r="D53">
            <v>60</v>
          </cell>
        </row>
        <row r="54">
          <cell r="C54" t="str">
            <v>SUNDERGARH</v>
          </cell>
          <cell r="D54">
            <v>66</v>
          </cell>
        </row>
        <row r="55">
          <cell r="C55" t="str">
            <v>TITILAGARH</v>
          </cell>
          <cell r="D55">
            <v>93.6</v>
          </cell>
        </row>
        <row r="56">
          <cell r="C56" t="str">
            <v>UDALA</v>
          </cell>
          <cell r="D56">
            <v>156</v>
          </cell>
        </row>
        <row r="57">
          <cell r="C57" t="str">
            <v>UMERKOT</v>
          </cell>
          <cell r="D57">
            <v>96</v>
          </cell>
        </row>
        <row r="58">
          <cell r="C58" t="str">
            <v>DHARMAGARH</v>
          </cell>
          <cell r="D58">
            <v>156</v>
          </cell>
        </row>
        <row r="59">
          <cell r="C59" t="str">
            <v>SUNABEDA</v>
          </cell>
          <cell r="D59">
            <v>144</v>
          </cell>
        </row>
        <row r="60">
          <cell r="C60" t="str">
            <v>BASUDEVPUR</v>
          </cell>
          <cell r="D60">
            <v>60</v>
          </cell>
        </row>
        <row r="61">
          <cell r="C61" t="str">
            <v>BHOGRAI</v>
          </cell>
          <cell r="D61">
            <v>72</v>
          </cell>
        </row>
        <row r="62">
          <cell r="C62" t="str">
            <v>ITAMATI</v>
          </cell>
          <cell r="D62">
            <v>48</v>
          </cell>
        </row>
        <row r="63">
          <cell r="C63" t="str">
            <v>SINGLA</v>
          </cell>
          <cell r="D63">
            <v>72</v>
          </cell>
        </row>
        <row r="64">
          <cell r="C64" t="str">
            <v>KHARIAR ROAD</v>
          </cell>
          <cell r="D64">
            <v>78</v>
          </cell>
        </row>
        <row r="65">
          <cell r="C65" t="str">
            <v>NIMAPARA</v>
          </cell>
          <cell r="D65">
            <v>84</v>
          </cell>
        </row>
        <row r="66">
          <cell r="C66" t="str">
            <v>GONDIA</v>
          </cell>
          <cell r="D66">
            <v>90</v>
          </cell>
        </row>
        <row r="67">
          <cell r="C67" t="str">
            <v>PARADEEP</v>
          </cell>
          <cell r="D67">
            <v>72</v>
          </cell>
        </row>
        <row r="68">
          <cell r="C68" t="str">
            <v>KISHANNAGAR</v>
          </cell>
          <cell r="D68">
            <v>50</v>
          </cell>
        </row>
        <row r="69">
          <cell r="C69" t="str">
            <v>JAJPUR TOWN</v>
          </cell>
          <cell r="D69">
            <v>50</v>
          </cell>
        </row>
        <row r="70">
          <cell r="C70" t="str">
            <v>BALIAPAL</v>
          </cell>
          <cell r="D70">
            <v>75</v>
          </cell>
        </row>
        <row r="71">
          <cell r="C71" t="str">
            <v>DIGAPAHANDI</v>
          </cell>
          <cell r="D71">
            <v>71</v>
          </cell>
        </row>
        <row r="72">
          <cell r="C72" t="str">
            <v>MUNDAMARAI</v>
          </cell>
          <cell r="D72">
            <v>81</v>
          </cell>
        </row>
        <row r="73">
          <cell r="C73" t="str">
            <v>CHIKITI</v>
          </cell>
          <cell r="D73">
            <v>71</v>
          </cell>
        </row>
        <row r="74">
          <cell r="C74" t="str">
            <v>AINTHAPALI</v>
          </cell>
          <cell r="D74">
            <v>65</v>
          </cell>
        </row>
        <row r="75">
          <cell r="C75" t="str">
            <v>KORKARA</v>
          </cell>
          <cell r="D75">
            <v>60</v>
          </cell>
        </row>
        <row r="76">
          <cell r="C76" t="str">
            <v>PATRAPARA</v>
          </cell>
          <cell r="D76">
            <v>33.6</v>
          </cell>
        </row>
        <row r="77">
          <cell r="C77" t="str">
            <v>ANANDAPUR</v>
          </cell>
          <cell r="D77">
            <v>100</v>
          </cell>
        </row>
        <row r="78">
          <cell r="C78" t="str">
            <v>BISOI</v>
          </cell>
          <cell r="D78">
            <v>150</v>
          </cell>
        </row>
        <row r="79">
          <cell r="C79" t="str">
            <v>CHARICHHAKA</v>
          </cell>
          <cell r="D79">
            <v>84</v>
          </cell>
        </row>
        <row r="80">
          <cell r="C80" t="str">
            <v>BARAMBA</v>
          </cell>
          <cell r="D80">
            <v>65</v>
          </cell>
        </row>
        <row r="81">
          <cell r="C81" t="str">
            <v>NARENDRAKONA</v>
          </cell>
          <cell r="D81">
            <v>84</v>
          </cell>
        </row>
        <row r="82">
          <cell r="C82" t="str">
            <v>G UDAYAGIRI</v>
          </cell>
          <cell r="D82">
            <v>150</v>
          </cell>
        </row>
        <row r="83">
          <cell r="C83" t="str">
            <v>TULSIPUR</v>
          </cell>
          <cell r="D83">
            <v>84</v>
          </cell>
        </row>
        <row r="84">
          <cell r="C84" t="str">
            <v>KHANDAPADA</v>
          </cell>
          <cell r="D84">
            <v>120</v>
          </cell>
        </row>
        <row r="85">
          <cell r="C85" t="str">
            <v>JUNAGARH</v>
          </cell>
          <cell r="D85">
            <v>150</v>
          </cell>
        </row>
        <row r="86">
          <cell r="C86" t="str">
            <v>SAHADEV KHUNTA</v>
          </cell>
          <cell r="D86">
            <v>50</v>
          </cell>
        </row>
        <row r="87">
          <cell r="C87" t="str">
            <v>MARKONA</v>
          </cell>
          <cell r="D87">
            <v>60</v>
          </cell>
        </row>
        <row r="88">
          <cell r="C88" t="str">
            <v>KHALIKOT</v>
          </cell>
          <cell r="D88">
            <v>71</v>
          </cell>
        </row>
        <row r="89">
          <cell r="C89" t="str">
            <v>POLASARA</v>
          </cell>
          <cell r="D89">
            <v>90</v>
          </cell>
        </row>
        <row r="90">
          <cell r="C90" t="str">
            <v>KENDRAPARA</v>
          </cell>
          <cell r="D90">
            <v>60</v>
          </cell>
        </row>
        <row r="91">
          <cell r="C91" t="str">
            <v>CHANDANPUR</v>
          </cell>
          <cell r="D91">
            <v>51.6</v>
          </cell>
        </row>
        <row r="92">
          <cell r="C92" t="str">
            <v>JHARPADA</v>
          </cell>
          <cell r="D92">
            <v>33.6</v>
          </cell>
        </row>
        <row r="93">
          <cell r="C93" t="str">
            <v>AMARESWAR</v>
          </cell>
          <cell r="D93">
            <v>84</v>
          </cell>
        </row>
        <row r="94">
          <cell r="C94" t="str">
            <v>CHARAMPA</v>
          </cell>
          <cell r="D94">
            <v>45</v>
          </cell>
        </row>
        <row r="95">
          <cell r="C95" t="str">
            <v>MARSHAGHAI</v>
          </cell>
          <cell r="D95">
            <v>70</v>
          </cell>
        </row>
        <row r="96">
          <cell r="C96" t="str">
            <v>MAIDALPUR</v>
          </cell>
          <cell r="D96">
            <v>130</v>
          </cell>
        </row>
        <row r="97">
          <cell r="C97" t="str">
            <v>RAJKANIKA</v>
          </cell>
          <cell r="D97">
            <v>70</v>
          </cell>
        </row>
        <row r="98">
          <cell r="C98" t="str">
            <v>GUNUPUR</v>
          </cell>
          <cell r="D98">
            <v>132</v>
          </cell>
        </row>
        <row r="99">
          <cell r="C99" t="str">
            <v>UDAYANBANDH</v>
          </cell>
          <cell r="D99">
            <v>150</v>
          </cell>
        </row>
        <row r="100">
          <cell r="C100" t="str">
            <v>SALABANI</v>
          </cell>
          <cell r="D100">
            <v>105</v>
          </cell>
        </row>
      </sheetData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A130" zoomScale="145" zoomScaleNormal="145" workbookViewId="0">
      <selection activeCell="G141" sqref="G141"/>
    </sheetView>
  </sheetViews>
  <sheetFormatPr defaultRowHeight="11.25"/>
  <cols>
    <col min="1" max="1" width="4.85546875" style="32" customWidth="1"/>
    <col min="2" max="2" width="10.7109375" style="31" customWidth="1"/>
    <col min="3" max="3" width="7.140625" style="32" bestFit="1" customWidth="1"/>
    <col min="4" max="4" width="7.5703125" style="32" customWidth="1"/>
    <col min="5" max="5" width="6.5703125" style="25" bestFit="1" customWidth="1"/>
    <col min="6" max="6" width="21.140625" style="33" bestFit="1" customWidth="1"/>
    <col min="7" max="7" width="5.7109375" style="32" customWidth="1"/>
    <col min="8" max="9" width="6.85546875" style="32" customWidth="1"/>
    <col min="10" max="10" width="6.85546875" style="25" customWidth="1"/>
    <col min="11" max="11" width="6.42578125" style="25" bestFit="1" customWidth="1"/>
    <col min="12" max="12" width="7" style="25" customWidth="1"/>
    <col min="13" max="13" width="9" style="25" customWidth="1"/>
    <col min="14" max="14" width="32.140625" style="25" bestFit="1" customWidth="1"/>
    <col min="15" max="16384" width="9.140625" style="25"/>
  </cols>
  <sheetData>
    <row r="1" spans="1:14" s="7" customFormat="1" ht="15" customHeight="1">
      <c r="A1" s="36" t="s">
        <v>9</v>
      </c>
      <c r="B1" s="3"/>
      <c r="C1" s="8"/>
      <c r="E1" s="8"/>
      <c r="F1" s="9"/>
      <c r="I1" s="10"/>
      <c r="K1" s="10" t="s">
        <v>106</v>
      </c>
    </row>
    <row r="2" spans="1:14" s="7" customFormat="1" ht="15" customHeight="1">
      <c r="A2" s="37" t="s">
        <v>98</v>
      </c>
      <c r="B2" s="4"/>
      <c r="C2" s="11"/>
      <c r="D2" s="11"/>
      <c r="E2" s="12"/>
      <c r="F2" s="9"/>
      <c r="I2" s="10"/>
      <c r="K2" s="10" t="s">
        <v>376</v>
      </c>
    </row>
    <row r="3" spans="1:14" s="7" customFormat="1" ht="15" customHeight="1">
      <c r="A3" s="38" t="s">
        <v>15</v>
      </c>
      <c r="B3" s="5"/>
      <c r="C3" s="13"/>
      <c r="D3" s="13"/>
      <c r="E3" s="12"/>
      <c r="F3" s="9"/>
      <c r="I3" s="10"/>
      <c r="K3" s="10" t="s">
        <v>107</v>
      </c>
    </row>
    <row r="4" spans="1:14" s="7" customFormat="1" ht="15" customHeight="1">
      <c r="A4" s="38" t="s">
        <v>99</v>
      </c>
      <c r="B4" s="5"/>
      <c r="C4" s="13"/>
      <c r="D4" s="13"/>
      <c r="E4" s="12"/>
      <c r="F4" s="9"/>
      <c r="I4" s="10"/>
      <c r="K4" s="10" t="s">
        <v>1</v>
      </c>
    </row>
    <row r="5" spans="1:14" s="7" customFormat="1" ht="15" customHeight="1">
      <c r="A5" s="14"/>
      <c r="B5" s="6"/>
      <c r="C5" s="13"/>
      <c r="D5" s="13"/>
      <c r="E5" s="12"/>
      <c r="F5" s="9"/>
      <c r="I5" s="15"/>
      <c r="K5" s="15" t="s">
        <v>6</v>
      </c>
    </row>
    <row r="6" spans="1:14" s="7" customFormat="1" ht="15" customHeight="1">
      <c r="A6" s="16"/>
      <c r="B6" s="17"/>
      <c r="C6" s="13"/>
      <c r="D6" s="13"/>
      <c r="E6" s="12"/>
      <c r="F6" s="9"/>
      <c r="H6" s="18"/>
      <c r="I6" s="18"/>
    </row>
    <row r="7" spans="1:14" s="19" customFormat="1" ht="14.25" customHeight="1">
      <c r="A7" s="40" t="s">
        <v>5</v>
      </c>
      <c r="B7" s="41" t="s">
        <v>0</v>
      </c>
      <c r="C7" s="40" t="s">
        <v>101</v>
      </c>
      <c r="D7" s="40" t="s">
        <v>108</v>
      </c>
      <c r="E7" s="40" t="s">
        <v>8</v>
      </c>
      <c r="F7" s="40" t="s">
        <v>4</v>
      </c>
      <c r="G7" s="40" t="s">
        <v>13</v>
      </c>
      <c r="H7" s="42" t="s">
        <v>12</v>
      </c>
      <c r="I7" s="42" t="s">
        <v>23</v>
      </c>
      <c r="J7" s="42" t="s">
        <v>24</v>
      </c>
      <c r="K7" s="42" t="s">
        <v>25</v>
      </c>
      <c r="L7" s="42" t="s">
        <v>26</v>
      </c>
      <c r="M7" s="42" t="s">
        <v>10</v>
      </c>
      <c r="N7" s="43" t="s">
        <v>109</v>
      </c>
    </row>
    <row r="8" spans="1:14" s="19" customFormat="1" ht="15">
      <c r="A8" s="44">
        <v>1</v>
      </c>
      <c r="B8" s="45">
        <v>44473</v>
      </c>
      <c r="C8" s="46" t="s">
        <v>110</v>
      </c>
      <c r="D8" s="46" t="s">
        <v>111</v>
      </c>
      <c r="E8" s="46" t="s">
        <v>11</v>
      </c>
      <c r="F8" s="46" t="s">
        <v>112</v>
      </c>
      <c r="G8" s="47">
        <v>5</v>
      </c>
      <c r="H8" s="48">
        <f>VLOOKUP(F8,[1]SUPERMAX!$C$1:$D$65536,2,FALSE)</f>
        <v>75.599999999999994</v>
      </c>
      <c r="I8" s="48">
        <f>G8*3</f>
        <v>15</v>
      </c>
      <c r="J8" s="48">
        <f>G8*12</f>
        <v>60</v>
      </c>
      <c r="K8" s="48">
        <v>30</v>
      </c>
      <c r="L8" s="48"/>
      <c r="M8" s="48">
        <f>G8*H8+I8+J8+K8+L8</f>
        <v>483</v>
      </c>
      <c r="N8" s="49" t="s">
        <v>113</v>
      </c>
    </row>
    <row r="9" spans="1:14" s="19" customFormat="1" ht="15">
      <c r="A9" s="44">
        <f>A8+1</f>
        <v>2</v>
      </c>
      <c r="B9" s="45">
        <v>44473</v>
      </c>
      <c r="C9" s="46" t="s">
        <v>114</v>
      </c>
      <c r="D9" s="46" t="s">
        <v>115</v>
      </c>
      <c r="E9" s="46" t="s">
        <v>11</v>
      </c>
      <c r="F9" s="46" t="s">
        <v>48</v>
      </c>
      <c r="G9" s="47">
        <v>4</v>
      </c>
      <c r="H9" s="48">
        <f>VLOOKUP(F9,[1]SUPERMAX!$C$1:$D$65536,2,FALSE)</f>
        <v>48</v>
      </c>
      <c r="I9" s="48">
        <f t="shared" ref="I9:I72" si="0">G9*3</f>
        <v>12</v>
      </c>
      <c r="J9" s="48">
        <f t="shared" ref="J9:J72" si="1">G9*12</f>
        <v>48</v>
      </c>
      <c r="K9" s="48">
        <v>30</v>
      </c>
      <c r="L9" s="48"/>
      <c r="M9" s="48">
        <f t="shared" ref="M9:M72" si="2">G9*H9+I9+J9+K9+L9</f>
        <v>282</v>
      </c>
      <c r="N9" s="49" t="s">
        <v>92</v>
      </c>
    </row>
    <row r="10" spans="1:14" s="19" customFormat="1" ht="15">
      <c r="A10" s="44">
        <f t="shared" ref="A10:A73" si="3">A9+1</f>
        <v>3</v>
      </c>
      <c r="B10" s="45">
        <v>44473</v>
      </c>
      <c r="C10" s="46" t="s">
        <v>116</v>
      </c>
      <c r="D10" s="46" t="s">
        <v>117</v>
      </c>
      <c r="E10" s="46" t="s">
        <v>11</v>
      </c>
      <c r="F10" s="46" t="s">
        <v>21</v>
      </c>
      <c r="G10" s="47">
        <v>6</v>
      </c>
      <c r="H10" s="48">
        <f>VLOOKUP(F10,[1]SUPERMAX!$C$1:$D$65536,2,FALSE)</f>
        <v>48</v>
      </c>
      <c r="I10" s="48">
        <f t="shared" si="0"/>
        <v>18</v>
      </c>
      <c r="J10" s="48">
        <f t="shared" si="1"/>
        <v>72</v>
      </c>
      <c r="K10" s="48">
        <v>30</v>
      </c>
      <c r="L10" s="48">
        <v>450</v>
      </c>
      <c r="M10" s="48">
        <f t="shared" si="2"/>
        <v>858</v>
      </c>
      <c r="N10" s="49" t="s">
        <v>78</v>
      </c>
    </row>
    <row r="11" spans="1:14" s="19" customFormat="1" ht="15">
      <c r="A11" s="44">
        <f t="shared" si="3"/>
        <v>4</v>
      </c>
      <c r="B11" s="45">
        <v>44475</v>
      </c>
      <c r="C11" s="46" t="s">
        <v>118</v>
      </c>
      <c r="D11" s="46" t="s">
        <v>119</v>
      </c>
      <c r="E11" s="46" t="s">
        <v>11</v>
      </c>
      <c r="F11" s="46" t="s">
        <v>30</v>
      </c>
      <c r="G11" s="47">
        <v>7</v>
      </c>
      <c r="H11" s="48">
        <f>VLOOKUP(F11,[1]SUPERMAX!$C$1:$D$65536,2,FALSE)</f>
        <v>65</v>
      </c>
      <c r="I11" s="48">
        <f t="shared" si="0"/>
        <v>21</v>
      </c>
      <c r="J11" s="48">
        <f t="shared" si="1"/>
        <v>84</v>
      </c>
      <c r="K11" s="48">
        <v>30</v>
      </c>
      <c r="L11" s="48"/>
      <c r="M11" s="48">
        <f t="shared" si="2"/>
        <v>590</v>
      </c>
      <c r="N11" s="49" t="s">
        <v>58</v>
      </c>
    </row>
    <row r="12" spans="1:14" s="19" customFormat="1" ht="15">
      <c r="A12" s="44">
        <f t="shared" si="3"/>
        <v>5</v>
      </c>
      <c r="B12" s="45">
        <v>44475</v>
      </c>
      <c r="C12" s="46" t="s">
        <v>120</v>
      </c>
      <c r="D12" s="46" t="s">
        <v>121</v>
      </c>
      <c r="E12" s="46" t="s">
        <v>11</v>
      </c>
      <c r="F12" s="46" t="s">
        <v>19</v>
      </c>
      <c r="G12" s="47">
        <v>8</v>
      </c>
      <c r="H12" s="48">
        <f>VLOOKUP(F12,[1]SUPERMAX!$C$1:$D$65536,2,FALSE)</f>
        <v>39.6</v>
      </c>
      <c r="I12" s="48">
        <f t="shared" si="0"/>
        <v>24</v>
      </c>
      <c r="J12" s="48">
        <f t="shared" si="1"/>
        <v>96</v>
      </c>
      <c r="K12" s="48">
        <v>30</v>
      </c>
      <c r="L12" s="48"/>
      <c r="M12" s="48">
        <f t="shared" si="2"/>
        <v>466.8</v>
      </c>
      <c r="N12" s="49" t="s">
        <v>79</v>
      </c>
    </row>
    <row r="13" spans="1:14" s="19" customFormat="1" ht="15">
      <c r="A13" s="44">
        <f t="shared" si="3"/>
        <v>6</v>
      </c>
      <c r="B13" s="45">
        <v>44475</v>
      </c>
      <c r="C13" s="46" t="s">
        <v>122</v>
      </c>
      <c r="D13" s="46" t="s">
        <v>123</v>
      </c>
      <c r="E13" s="46" t="s">
        <v>11</v>
      </c>
      <c r="F13" s="46" t="s">
        <v>28</v>
      </c>
      <c r="G13" s="47">
        <v>2</v>
      </c>
      <c r="H13" s="48">
        <f>VLOOKUP(F13,[1]SUPERMAX!$C$1:$D$65536,2,FALSE)</f>
        <v>33.6</v>
      </c>
      <c r="I13" s="48">
        <f t="shared" si="0"/>
        <v>6</v>
      </c>
      <c r="J13" s="48">
        <f t="shared" si="1"/>
        <v>24</v>
      </c>
      <c r="K13" s="48">
        <v>30</v>
      </c>
      <c r="L13" s="48">
        <v>450</v>
      </c>
      <c r="M13" s="48">
        <f t="shared" si="2"/>
        <v>577.20000000000005</v>
      </c>
      <c r="N13" s="49" t="s">
        <v>95</v>
      </c>
    </row>
    <row r="14" spans="1:14" s="19" customFormat="1" ht="15">
      <c r="A14" s="44">
        <f t="shared" si="3"/>
        <v>7</v>
      </c>
      <c r="B14" s="45">
        <v>44476</v>
      </c>
      <c r="C14" s="46" t="s">
        <v>124</v>
      </c>
      <c r="D14" s="46" t="s">
        <v>125</v>
      </c>
      <c r="E14" s="46" t="s">
        <v>11</v>
      </c>
      <c r="F14" s="46" t="s">
        <v>43</v>
      </c>
      <c r="G14" s="47">
        <v>5</v>
      </c>
      <c r="H14" s="48">
        <f>VLOOKUP(F14,[1]SUPERMAX!$C$1:$D$65536,2,FALSE)</f>
        <v>60</v>
      </c>
      <c r="I14" s="48">
        <f t="shared" si="0"/>
        <v>15</v>
      </c>
      <c r="J14" s="48">
        <f t="shared" si="1"/>
        <v>60</v>
      </c>
      <c r="K14" s="48">
        <v>30</v>
      </c>
      <c r="L14" s="48">
        <v>450</v>
      </c>
      <c r="M14" s="48">
        <f t="shared" si="2"/>
        <v>855</v>
      </c>
      <c r="N14" s="49" t="s">
        <v>80</v>
      </c>
    </row>
    <row r="15" spans="1:14" s="19" customFormat="1" ht="15">
      <c r="A15" s="44">
        <f t="shared" si="3"/>
        <v>8</v>
      </c>
      <c r="B15" s="45">
        <v>44477</v>
      </c>
      <c r="C15" s="46" t="s">
        <v>126</v>
      </c>
      <c r="D15" s="46" t="s">
        <v>127</v>
      </c>
      <c r="E15" s="46" t="s">
        <v>11</v>
      </c>
      <c r="F15" s="46" t="s">
        <v>128</v>
      </c>
      <c r="G15" s="47">
        <v>6</v>
      </c>
      <c r="H15" s="48">
        <v>30</v>
      </c>
      <c r="I15" s="48">
        <f t="shared" si="0"/>
        <v>18</v>
      </c>
      <c r="J15" s="48">
        <f t="shared" si="1"/>
        <v>72</v>
      </c>
      <c r="K15" s="48">
        <v>30</v>
      </c>
      <c r="L15" s="48"/>
      <c r="M15" s="48">
        <f t="shared" si="2"/>
        <v>300</v>
      </c>
      <c r="N15" s="49" t="s">
        <v>57</v>
      </c>
    </row>
    <row r="16" spans="1:14" s="19" customFormat="1" ht="15">
      <c r="A16" s="44">
        <f t="shared" si="3"/>
        <v>9</v>
      </c>
      <c r="B16" s="45">
        <v>44477</v>
      </c>
      <c r="C16" s="46" t="s">
        <v>129</v>
      </c>
      <c r="D16" s="46" t="s">
        <v>130</v>
      </c>
      <c r="E16" s="46" t="s">
        <v>11</v>
      </c>
      <c r="F16" s="46" t="s">
        <v>32</v>
      </c>
      <c r="G16" s="47">
        <v>4</v>
      </c>
      <c r="H16" s="48">
        <f>VLOOKUP(F16,[1]SUPERMAX!$C$1:$D$65536,2,FALSE)</f>
        <v>39.6</v>
      </c>
      <c r="I16" s="48">
        <f t="shared" si="0"/>
        <v>12</v>
      </c>
      <c r="J16" s="48">
        <f t="shared" si="1"/>
        <v>48</v>
      </c>
      <c r="K16" s="48">
        <v>30</v>
      </c>
      <c r="L16" s="48"/>
      <c r="M16" s="48">
        <f t="shared" si="2"/>
        <v>248.4</v>
      </c>
      <c r="N16" s="49" t="s">
        <v>62</v>
      </c>
    </row>
    <row r="17" spans="1:14" s="19" customFormat="1" ht="15">
      <c r="A17" s="44">
        <f t="shared" si="3"/>
        <v>10</v>
      </c>
      <c r="B17" s="45">
        <v>44477</v>
      </c>
      <c r="C17" s="46" t="s">
        <v>131</v>
      </c>
      <c r="D17" s="46" t="s">
        <v>132</v>
      </c>
      <c r="E17" s="46" t="s">
        <v>11</v>
      </c>
      <c r="F17" s="46" t="s">
        <v>16</v>
      </c>
      <c r="G17" s="47">
        <v>12</v>
      </c>
      <c r="H17" s="48">
        <f>VLOOKUP(F17,[1]SUPERMAX!$C$1:$D$65536,2,FALSE)</f>
        <v>48</v>
      </c>
      <c r="I17" s="48">
        <f t="shared" si="0"/>
        <v>36</v>
      </c>
      <c r="J17" s="48">
        <f t="shared" si="1"/>
        <v>144</v>
      </c>
      <c r="K17" s="48">
        <v>30</v>
      </c>
      <c r="L17" s="48">
        <v>450</v>
      </c>
      <c r="M17" s="48">
        <f t="shared" si="2"/>
        <v>1236</v>
      </c>
      <c r="N17" s="49" t="s">
        <v>65</v>
      </c>
    </row>
    <row r="18" spans="1:14" s="19" customFormat="1" ht="15">
      <c r="A18" s="44">
        <f t="shared" si="3"/>
        <v>11</v>
      </c>
      <c r="B18" s="45">
        <v>44480</v>
      </c>
      <c r="C18" s="46" t="s">
        <v>133</v>
      </c>
      <c r="D18" s="46" t="s">
        <v>134</v>
      </c>
      <c r="E18" s="46" t="s">
        <v>11</v>
      </c>
      <c r="F18" s="46" t="s">
        <v>28</v>
      </c>
      <c r="G18" s="47">
        <v>7</v>
      </c>
      <c r="H18" s="48">
        <f>VLOOKUP(F18,[1]SUPERMAX!$C$1:$D$65536,2,FALSE)</f>
        <v>33.6</v>
      </c>
      <c r="I18" s="48">
        <f t="shared" si="0"/>
        <v>21</v>
      </c>
      <c r="J18" s="48">
        <f t="shared" si="1"/>
        <v>84</v>
      </c>
      <c r="K18" s="48">
        <v>30</v>
      </c>
      <c r="L18" s="48"/>
      <c r="M18" s="48">
        <f t="shared" si="2"/>
        <v>370.20000000000005</v>
      </c>
      <c r="N18" s="49" t="s">
        <v>135</v>
      </c>
    </row>
    <row r="19" spans="1:14" s="19" customFormat="1" ht="15">
      <c r="A19" s="44">
        <f t="shared" si="3"/>
        <v>12</v>
      </c>
      <c r="B19" s="45">
        <v>44480</v>
      </c>
      <c r="C19" s="46" t="s">
        <v>136</v>
      </c>
      <c r="D19" s="46" t="s">
        <v>137</v>
      </c>
      <c r="E19" s="46" t="s">
        <v>11</v>
      </c>
      <c r="F19" s="46" t="s">
        <v>38</v>
      </c>
      <c r="G19" s="47">
        <v>31</v>
      </c>
      <c r="H19" s="48">
        <f>VLOOKUP(F19,[1]SUPERMAX!$C$1:$D$65536,2,FALSE)</f>
        <v>78</v>
      </c>
      <c r="I19" s="48">
        <f t="shared" si="0"/>
        <v>93</v>
      </c>
      <c r="J19" s="48">
        <f t="shared" si="1"/>
        <v>372</v>
      </c>
      <c r="K19" s="48">
        <v>30</v>
      </c>
      <c r="L19" s="48"/>
      <c r="M19" s="48">
        <f t="shared" si="2"/>
        <v>2913</v>
      </c>
      <c r="N19" s="49" t="s">
        <v>71</v>
      </c>
    </row>
    <row r="20" spans="1:14" s="19" customFormat="1" ht="15">
      <c r="A20" s="44">
        <f t="shared" si="3"/>
        <v>13</v>
      </c>
      <c r="B20" s="45">
        <v>44480</v>
      </c>
      <c r="C20" s="46" t="s">
        <v>138</v>
      </c>
      <c r="D20" s="46" t="s">
        <v>139</v>
      </c>
      <c r="E20" s="46" t="s">
        <v>11</v>
      </c>
      <c r="F20" s="46" t="s">
        <v>37</v>
      </c>
      <c r="G20" s="47">
        <v>3</v>
      </c>
      <c r="H20" s="48">
        <f>VLOOKUP(F20,[1]SUPERMAX!$C$1:$D$65536,2,FALSE)</f>
        <v>150</v>
      </c>
      <c r="I20" s="48">
        <f t="shared" si="0"/>
        <v>9</v>
      </c>
      <c r="J20" s="48">
        <f t="shared" si="1"/>
        <v>36</v>
      </c>
      <c r="K20" s="48">
        <v>30</v>
      </c>
      <c r="L20" s="48">
        <v>450</v>
      </c>
      <c r="M20" s="48">
        <f t="shared" si="2"/>
        <v>975</v>
      </c>
      <c r="N20" s="49" t="s">
        <v>70</v>
      </c>
    </row>
    <row r="21" spans="1:14" s="19" customFormat="1" ht="15">
      <c r="A21" s="44">
        <f t="shared" si="3"/>
        <v>14</v>
      </c>
      <c r="B21" s="45">
        <v>44481</v>
      </c>
      <c r="C21" s="46" t="s">
        <v>140</v>
      </c>
      <c r="D21" s="46" t="s">
        <v>141</v>
      </c>
      <c r="E21" s="46" t="s">
        <v>11</v>
      </c>
      <c r="F21" s="46" t="s">
        <v>28</v>
      </c>
      <c r="G21" s="47">
        <v>8</v>
      </c>
      <c r="H21" s="48">
        <f>VLOOKUP(F21,[1]SUPERMAX!$C$1:$D$65536,2,FALSE)</f>
        <v>33.6</v>
      </c>
      <c r="I21" s="48">
        <f t="shared" si="0"/>
        <v>24</v>
      </c>
      <c r="J21" s="48">
        <f t="shared" si="1"/>
        <v>96</v>
      </c>
      <c r="K21" s="48">
        <v>30</v>
      </c>
      <c r="L21" s="48"/>
      <c r="M21" s="48">
        <f t="shared" si="2"/>
        <v>418.8</v>
      </c>
      <c r="N21" s="49" t="s">
        <v>67</v>
      </c>
    </row>
    <row r="22" spans="1:14" s="19" customFormat="1" ht="15">
      <c r="A22" s="44">
        <f t="shared" si="3"/>
        <v>15</v>
      </c>
      <c r="B22" s="45">
        <v>44481</v>
      </c>
      <c r="C22" s="46" t="s">
        <v>142</v>
      </c>
      <c r="D22" s="46" t="s">
        <v>143</v>
      </c>
      <c r="E22" s="46" t="s">
        <v>11</v>
      </c>
      <c r="F22" s="46" t="s">
        <v>17</v>
      </c>
      <c r="G22" s="47">
        <v>6</v>
      </c>
      <c r="H22" s="48">
        <f>VLOOKUP(F22,[1]SUPERMAX!$C$1:$D$65536,2,FALSE)</f>
        <v>42</v>
      </c>
      <c r="I22" s="48">
        <f t="shared" si="0"/>
        <v>18</v>
      </c>
      <c r="J22" s="48">
        <f t="shared" si="1"/>
        <v>72</v>
      </c>
      <c r="K22" s="48">
        <v>30</v>
      </c>
      <c r="L22" s="48"/>
      <c r="M22" s="48">
        <f t="shared" si="2"/>
        <v>372</v>
      </c>
      <c r="N22" s="49" t="s">
        <v>59</v>
      </c>
    </row>
    <row r="23" spans="1:14" s="19" customFormat="1" ht="15">
      <c r="A23" s="44">
        <f t="shared" si="3"/>
        <v>16</v>
      </c>
      <c r="B23" s="45">
        <v>44481</v>
      </c>
      <c r="C23" s="46" t="s">
        <v>144</v>
      </c>
      <c r="D23" s="46" t="s">
        <v>145</v>
      </c>
      <c r="E23" s="46" t="s">
        <v>11</v>
      </c>
      <c r="F23" s="46" t="s">
        <v>18</v>
      </c>
      <c r="G23" s="47">
        <v>5</v>
      </c>
      <c r="H23" s="48">
        <f>VLOOKUP(F23,[1]SUPERMAX!$C$1:$D$65536,2,FALSE)</f>
        <v>42</v>
      </c>
      <c r="I23" s="48">
        <f t="shared" si="0"/>
        <v>15</v>
      </c>
      <c r="J23" s="48">
        <f t="shared" si="1"/>
        <v>60</v>
      </c>
      <c r="K23" s="48">
        <v>30</v>
      </c>
      <c r="L23" s="48"/>
      <c r="M23" s="48">
        <f t="shared" si="2"/>
        <v>315</v>
      </c>
      <c r="N23" s="49" t="s">
        <v>81</v>
      </c>
    </row>
    <row r="24" spans="1:14" s="19" customFormat="1" ht="15">
      <c r="A24" s="44">
        <f t="shared" si="3"/>
        <v>17</v>
      </c>
      <c r="B24" s="45">
        <v>44481</v>
      </c>
      <c r="C24" s="46" t="s">
        <v>146</v>
      </c>
      <c r="D24" s="46" t="s">
        <v>147</v>
      </c>
      <c r="E24" s="46" t="s">
        <v>11</v>
      </c>
      <c r="F24" s="46" t="s">
        <v>19</v>
      </c>
      <c r="G24" s="47">
        <v>4</v>
      </c>
      <c r="H24" s="48">
        <f>VLOOKUP(F24,[1]SUPERMAX!$C$1:$D$65536,2,FALSE)</f>
        <v>39.6</v>
      </c>
      <c r="I24" s="48">
        <f t="shared" si="0"/>
        <v>12</v>
      </c>
      <c r="J24" s="48">
        <f t="shared" si="1"/>
        <v>48</v>
      </c>
      <c r="K24" s="48">
        <v>30</v>
      </c>
      <c r="L24" s="48"/>
      <c r="M24" s="48">
        <f t="shared" si="2"/>
        <v>248.4</v>
      </c>
      <c r="N24" s="49" t="s">
        <v>85</v>
      </c>
    </row>
    <row r="25" spans="1:14" s="19" customFormat="1" ht="15">
      <c r="A25" s="44">
        <f t="shared" si="3"/>
        <v>18</v>
      </c>
      <c r="B25" s="45">
        <v>44481</v>
      </c>
      <c r="C25" s="46" t="s">
        <v>148</v>
      </c>
      <c r="D25" s="46" t="s">
        <v>149</v>
      </c>
      <c r="E25" s="46" t="s">
        <v>11</v>
      </c>
      <c r="F25" s="46" t="s">
        <v>30</v>
      </c>
      <c r="G25" s="47">
        <v>5</v>
      </c>
      <c r="H25" s="48">
        <f>VLOOKUP(F25,[1]SUPERMAX!$C$1:$D$65536,2,FALSE)</f>
        <v>65</v>
      </c>
      <c r="I25" s="48">
        <f t="shared" si="0"/>
        <v>15</v>
      </c>
      <c r="J25" s="48">
        <f t="shared" si="1"/>
        <v>60</v>
      </c>
      <c r="K25" s="48">
        <v>30</v>
      </c>
      <c r="L25" s="48"/>
      <c r="M25" s="48">
        <f t="shared" si="2"/>
        <v>430</v>
      </c>
      <c r="N25" s="49" t="s">
        <v>58</v>
      </c>
    </row>
    <row r="26" spans="1:14" s="19" customFormat="1" ht="15">
      <c r="A26" s="44">
        <f t="shared" si="3"/>
        <v>19</v>
      </c>
      <c r="B26" s="45">
        <v>44481</v>
      </c>
      <c r="C26" s="46" t="s">
        <v>150</v>
      </c>
      <c r="D26" s="46" t="s">
        <v>151</v>
      </c>
      <c r="E26" s="46" t="s">
        <v>11</v>
      </c>
      <c r="F26" s="46" t="s">
        <v>32</v>
      </c>
      <c r="G26" s="47">
        <v>3</v>
      </c>
      <c r="H26" s="48">
        <f>VLOOKUP(F26,[1]SUPERMAX!$C$1:$D$65536,2,FALSE)</f>
        <v>39.6</v>
      </c>
      <c r="I26" s="48">
        <f t="shared" si="0"/>
        <v>9</v>
      </c>
      <c r="J26" s="48">
        <f t="shared" si="1"/>
        <v>36</v>
      </c>
      <c r="K26" s="48">
        <v>30</v>
      </c>
      <c r="L26" s="48"/>
      <c r="M26" s="48">
        <f t="shared" si="2"/>
        <v>193.8</v>
      </c>
      <c r="N26" s="49" t="s">
        <v>62</v>
      </c>
    </row>
    <row r="27" spans="1:14" s="19" customFormat="1" ht="15">
      <c r="A27" s="44">
        <f t="shared" si="3"/>
        <v>20</v>
      </c>
      <c r="B27" s="45">
        <v>44481</v>
      </c>
      <c r="C27" s="46" t="s">
        <v>152</v>
      </c>
      <c r="D27" s="46" t="s">
        <v>153</v>
      </c>
      <c r="E27" s="46" t="s">
        <v>11</v>
      </c>
      <c r="F27" s="46" t="s">
        <v>28</v>
      </c>
      <c r="G27" s="47">
        <v>2</v>
      </c>
      <c r="H27" s="48">
        <f>VLOOKUP(F27,[1]SUPERMAX!$C$1:$D$65536,2,FALSE)</f>
        <v>33.6</v>
      </c>
      <c r="I27" s="48">
        <f t="shared" si="0"/>
        <v>6</v>
      </c>
      <c r="J27" s="48">
        <f t="shared" si="1"/>
        <v>24</v>
      </c>
      <c r="K27" s="48">
        <v>30</v>
      </c>
      <c r="L27" s="48"/>
      <c r="M27" s="48">
        <f t="shared" si="2"/>
        <v>127.2</v>
      </c>
      <c r="N27" s="49" t="s">
        <v>95</v>
      </c>
    </row>
    <row r="28" spans="1:14" s="19" customFormat="1" ht="15">
      <c r="A28" s="44">
        <f t="shared" si="3"/>
        <v>21</v>
      </c>
      <c r="B28" s="45">
        <v>44481</v>
      </c>
      <c r="C28" s="46" t="s">
        <v>154</v>
      </c>
      <c r="D28" s="46" t="s">
        <v>155</v>
      </c>
      <c r="E28" s="46" t="s">
        <v>11</v>
      </c>
      <c r="F28" s="46" t="s">
        <v>52</v>
      </c>
      <c r="G28" s="47">
        <v>3</v>
      </c>
      <c r="H28" s="48">
        <f>VLOOKUP(F28,[1]SUPERMAX!$C$1:$D$65536,2,FALSE)</f>
        <v>100</v>
      </c>
      <c r="I28" s="48">
        <f t="shared" si="0"/>
        <v>9</v>
      </c>
      <c r="J28" s="48">
        <f t="shared" si="1"/>
        <v>36</v>
      </c>
      <c r="K28" s="48">
        <v>30</v>
      </c>
      <c r="L28" s="48"/>
      <c r="M28" s="48">
        <f t="shared" si="2"/>
        <v>375</v>
      </c>
      <c r="N28" s="49" t="s">
        <v>88</v>
      </c>
    </row>
    <row r="29" spans="1:14" s="19" customFormat="1" ht="15">
      <c r="A29" s="44">
        <f t="shared" si="3"/>
        <v>22</v>
      </c>
      <c r="B29" s="45">
        <v>44481</v>
      </c>
      <c r="C29" s="46" t="s">
        <v>156</v>
      </c>
      <c r="D29" s="46" t="s">
        <v>157</v>
      </c>
      <c r="E29" s="46" t="s">
        <v>11</v>
      </c>
      <c r="F29" s="46" t="s">
        <v>39</v>
      </c>
      <c r="G29" s="47">
        <v>8</v>
      </c>
      <c r="H29" s="48">
        <f>VLOOKUP(F29,[1]SUPERMAX!$C$1:$D$65536,2,FALSE)</f>
        <v>156</v>
      </c>
      <c r="I29" s="48">
        <f t="shared" si="0"/>
        <v>24</v>
      </c>
      <c r="J29" s="48">
        <f t="shared" si="1"/>
        <v>96</v>
      </c>
      <c r="K29" s="48">
        <v>30</v>
      </c>
      <c r="L29" s="48"/>
      <c r="M29" s="48">
        <f t="shared" si="2"/>
        <v>1398</v>
      </c>
      <c r="N29" s="49" t="s">
        <v>72</v>
      </c>
    </row>
    <row r="30" spans="1:14" s="19" customFormat="1" ht="15">
      <c r="A30" s="44">
        <f t="shared" si="3"/>
        <v>23</v>
      </c>
      <c r="B30" s="45">
        <v>44481</v>
      </c>
      <c r="C30" s="46" t="s">
        <v>158</v>
      </c>
      <c r="D30" s="46" t="s">
        <v>159</v>
      </c>
      <c r="E30" s="46" t="s">
        <v>11</v>
      </c>
      <c r="F30" s="46" t="s">
        <v>16</v>
      </c>
      <c r="G30" s="47">
        <v>10</v>
      </c>
      <c r="H30" s="48">
        <f>VLOOKUP(F30,[1]SUPERMAX!$C$1:$D$65536,2,FALSE)</f>
        <v>48</v>
      </c>
      <c r="I30" s="48">
        <f t="shared" si="0"/>
        <v>30</v>
      </c>
      <c r="J30" s="48">
        <f t="shared" si="1"/>
        <v>120</v>
      </c>
      <c r="K30" s="48">
        <v>30</v>
      </c>
      <c r="L30" s="48"/>
      <c r="M30" s="48">
        <f t="shared" si="2"/>
        <v>660</v>
      </c>
      <c r="N30" s="49" t="s">
        <v>69</v>
      </c>
    </row>
    <row r="31" spans="1:14" s="19" customFormat="1" ht="15">
      <c r="A31" s="44">
        <f t="shared" si="3"/>
        <v>24</v>
      </c>
      <c r="B31" s="45">
        <v>44481</v>
      </c>
      <c r="C31" s="46" t="s">
        <v>160</v>
      </c>
      <c r="D31" s="46" t="s">
        <v>161</v>
      </c>
      <c r="E31" s="46" t="s">
        <v>11</v>
      </c>
      <c r="F31" s="46" t="s">
        <v>27</v>
      </c>
      <c r="G31" s="47">
        <v>12</v>
      </c>
      <c r="H31" s="48">
        <f>VLOOKUP(F31,[1]SUPERMAX!$C$1:$D$65536,2,FALSE)</f>
        <v>30</v>
      </c>
      <c r="I31" s="48">
        <f t="shared" si="0"/>
        <v>36</v>
      </c>
      <c r="J31" s="48">
        <f t="shared" si="1"/>
        <v>144</v>
      </c>
      <c r="K31" s="48">
        <v>30</v>
      </c>
      <c r="L31" s="48"/>
      <c r="M31" s="48">
        <f t="shared" si="2"/>
        <v>570</v>
      </c>
      <c r="N31" s="49" t="s">
        <v>61</v>
      </c>
    </row>
    <row r="32" spans="1:14" s="19" customFormat="1" ht="15">
      <c r="A32" s="44">
        <f t="shared" si="3"/>
        <v>25</v>
      </c>
      <c r="B32" s="45">
        <v>44481</v>
      </c>
      <c r="C32" s="46" t="s">
        <v>162</v>
      </c>
      <c r="D32" s="46" t="s">
        <v>163</v>
      </c>
      <c r="E32" s="46" t="s">
        <v>11</v>
      </c>
      <c r="F32" s="46" t="s">
        <v>164</v>
      </c>
      <c r="G32" s="47">
        <v>8</v>
      </c>
      <c r="H32" s="48">
        <f>VLOOKUP(F32,[1]SUPERMAX!$C$1:$D$65536,2,FALSE)</f>
        <v>69.599999999999994</v>
      </c>
      <c r="I32" s="48">
        <f t="shared" si="0"/>
        <v>24</v>
      </c>
      <c r="J32" s="48">
        <f t="shared" si="1"/>
        <v>96</v>
      </c>
      <c r="K32" s="48">
        <v>30</v>
      </c>
      <c r="L32" s="48">
        <v>450</v>
      </c>
      <c r="M32" s="48">
        <f t="shared" si="2"/>
        <v>1156.8</v>
      </c>
      <c r="N32" s="49" t="s">
        <v>165</v>
      </c>
    </row>
    <row r="33" spans="1:14" s="19" customFormat="1" ht="15">
      <c r="A33" s="44">
        <f t="shared" si="3"/>
        <v>26</v>
      </c>
      <c r="B33" s="45">
        <v>44483</v>
      </c>
      <c r="C33" s="46" t="s">
        <v>166</v>
      </c>
      <c r="D33" s="46" t="s">
        <v>167</v>
      </c>
      <c r="E33" s="46" t="s">
        <v>11</v>
      </c>
      <c r="F33" s="46" t="s">
        <v>29</v>
      </c>
      <c r="G33" s="47">
        <v>3</v>
      </c>
      <c r="H33" s="48">
        <f>VLOOKUP(F33,[1]SUPERMAX!$C$1:$D$65536,2,FALSE)</f>
        <v>120</v>
      </c>
      <c r="I33" s="48">
        <f t="shared" si="0"/>
        <v>9</v>
      </c>
      <c r="J33" s="48">
        <f t="shared" si="1"/>
        <v>36</v>
      </c>
      <c r="K33" s="48">
        <v>30</v>
      </c>
      <c r="L33" s="48"/>
      <c r="M33" s="48">
        <f t="shared" si="2"/>
        <v>435</v>
      </c>
      <c r="N33" s="49" t="s">
        <v>56</v>
      </c>
    </row>
    <row r="34" spans="1:14" s="19" customFormat="1" ht="15">
      <c r="A34" s="44">
        <f t="shared" si="3"/>
        <v>27</v>
      </c>
      <c r="B34" s="45">
        <v>44483</v>
      </c>
      <c r="C34" s="46" t="s">
        <v>168</v>
      </c>
      <c r="D34" s="46" t="s">
        <v>169</v>
      </c>
      <c r="E34" s="46" t="s">
        <v>11</v>
      </c>
      <c r="F34" s="46" t="s">
        <v>45</v>
      </c>
      <c r="G34" s="47">
        <v>7</v>
      </c>
      <c r="H34" s="48">
        <f>VLOOKUP(F34,[1]SUPERMAX!$C$1:$D$65536,2,FALSE)</f>
        <v>45</v>
      </c>
      <c r="I34" s="48">
        <f t="shared" si="0"/>
        <v>21</v>
      </c>
      <c r="J34" s="48">
        <f t="shared" si="1"/>
        <v>84</v>
      </c>
      <c r="K34" s="48">
        <v>30</v>
      </c>
      <c r="L34" s="48"/>
      <c r="M34" s="48">
        <f t="shared" si="2"/>
        <v>450</v>
      </c>
      <c r="N34" s="49" t="s">
        <v>170</v>
      </c>
    </row>
    <row r="35" spans="1:14" s="19" customFormat="1" ht="15">
      <c r="A35" s="44">
        <f t="shared" si="3"/>
        <v>28</v>
      </c>
      <c r="B35" s="45">
        <v>44483</v>
      </c>
      <c r="C35" s="46" t="s">
        <v>171</v>
      </c>
      <c r="D35" s="46" t="s">
        <v>172</v>
      </c>
      <c r="E35" s="46" t="s">
        <v>11</v>
      </c>
      <c r="F35" s="46" t="s">
        <v>47</v>
      </c>
      <c r="G35" s="47">
        <v>7</v>
      </c>
      <c r="H35" s="48">
        <f>VLOOKUP(F35,[1]SUPERMAX!$C$1:$D$65536,2,FALSE)</f>
        <v>132</v>
      </c>
      <c r="I35" s="48">
        <f t="shared" si="0"/>
        <v>21</v>
      </c>
      <c r="J35" s="48">
        <f t="shared" si="1"/>
        <v>84</v>
      </c>
      <c r="K35" s="48">
        <v>30</v>
      </c>
      <c r="L35" s="48"/>
      <c r="M35" s="48">
        <f t="shared" si="2"/>
        <v>1059</v>
      </c>
      <c r="N35" s="49" t="s">
        <v>83</v>
      </c>
    </row>
    <row r="36" spans="1:14" s="19" customFormat="1" ht="15">
      <c r="A36" s="44">
        <f t="shared" si="3"/>
        <v>29</v>
      </c>
      <c r="B36" s="45">
        <v>44483</v>
      </c>
      <c r="C36" s="46" t="s">
        <v>173</v>
      </c>
      <c r="D36" s="46" t="s">
        <v>174</v>
      </c>
      <c r="E36" s="46" t="s">
        <v>11</v>
      </c>
      <c r="F36" s="46" t="s">
        <v>16</v>
      </c>
      <c r="G36" s="47">
        <v>7</v>
      </c>
      <c r="H36" s="48">
        <f>VLOOKUP(F36,[1]SUPERMAX!$C$1:$D$65536,2,FALSE)</f>
        <v>48</v>
      </c>
      <c r="I36" s="48">
        <f t="shared" si="0"/>
        <v>21</v>
      </c>
      <c r="J36" s="48">
        <f t="shared" si="1"/>
        <v>84</v>
      </c>
      <c r="K36" s="48">
        <v>30</v>
      </c>
      <c r="L36" s="48">
        <v>450</v>
      </c>
      <c r="M36" s="48">
        <f t="shared" si="2"/>
        <v>921</v>
      </c>
      <c r="N36" s="49" t="s">
        <v>74</v>
      </c>
    </row>
    <row r="37" spans="1:14" s="19" customFormat="1" ht="15">
      <c r="A37" s="44">
        <f t="shared" si="3"/>
        <v>30</v>
      </c>
      <c r="B37" s="45">
        <v>44485</v>
      </c>
      <c r="C37" s="46" t="s">
        <v>175</v>
      </c>
      <c r="D37" s="46" t="s">
        <v>176</v>
      </c>
      <c r="E37" s="46" t="s">
        <v>11</v>
      </c>
      <c r="F37" s="46" t="s">
        <v>37</v>
      </c>
      <c r="G37" s="47">
        <v>6</v>
      </c>
      <c r="H37" s="48">
        <f>VLOOKUP(F37,[1]SUPERMAX!$C$1:$D$65536,2,FALSE)</f>
        <v>150</v>
      </c>
      <c r="I37" s="48">
        <f t="shared" si="0"/>
        <v>18</v>
      </c>
      <c r="J37" s="48">
        <f t="shared" si="1"/>
        <v>72</v>
      </c>
      <c r="K37" s="48">
        <v>30</v>
      </c>
      <c r="L37" s="48">
        <v>450</v>
      </c>
      <c r="M37" s="48">
        <f t="shared" si="2"/>
        <v>1470</v>
      </c>
      <c r="N37" s="49" t="s">
        <v>70</v>
      </c>
    </row>
    <row r="38" spans="1:14" s="19" customFormat="1" ht="15">
      <c r="A38" s="44">
        <f t="shared" si="3"/>
        <v>31</v>
      </c>
      <c r="B38" s="45">
        <v>44489</v>
      </c>
      <c r="C38" s="46" t="s">
        <v>177</v>
      </c>
      <c r="D38" s="46" t="s">
        <v>178</v>
      </c>
      <c r="E38" s="46" t="s">
        <v>11</v>
      </c>
      <c r="F38" s="46" t="s">
        <v>16</v>
      </c>
      <c r="G38" s="47">
        <v>4</v>
      </c>
      <c r="H38" s="48">
        <f>VLOOKUP(F38,[1]SUPERMAX!$C$1:$D$65536,2,FALSE)</f>
        <v>48</v>
      </c>
      <c r="I38" s="48">
        <f t="shared" si="0"/>
        <v>12</v>
      </c>
      <c r="J38" s="48">
        <f t="shared" si="1"/>
        <v>48</v>
      </c>
      <c r="K38" s="48">
        <v>30</v>
      </c>
      <c r="L38" s="48"/>
      <c r="M38" s="48">
        <f t="shared" si="2"/>
        <v>282</v>
      </c>
      <c r="N38" s="49" t="s">
        <v>69</v>
      </c>
    </row>
    <row r="39" spans="1:14" s="19" customFormat="1" ht="15">
      <c r="A39" s="44">
        <f t="shared" si="3"/>
        <v>32</v>
      </c>
      <c r="B39" s="45">
        <v>44489</v>
      </c>
      <c r="C39" s="46" t="s">
        <v>179</v>
      </c>
      <c r="D39" s="46" t="s">
        <v>180</v>
      </c>
      <c r="E39" s="46" t="s">
        <v>11</v>
      </c>
      <c r="F39" s="46" t="s">
        <v>35</v>
      </c>
      <c r="G39" s="47">
        <v>4</v>
      </c>
      <c r="H39" s="48">
        <f>VLOOKUP(F39,[1]SUPERMAX!$C$1:$D$65536,2,FALSE)</f>
        <v>48</v>
      </c>
      <c r="I39" s="48">
        <f t="shared" si="0"/>
        <v>12</v>
      </c>
      <c r="J39" s="48">
        <f t="shared" si="1"/>
        <v>48</v>
      </c>
      <c r="K39" s="48">
        <v>30</v>
      </c>
      <c r="L39" s="48"/>
      <c r="M39" s="48">
        <f t="shared" si="2"/>
        <v>282</v>
      </c>
      <c r="N39" s="49" t="s">
        <v>66</v>
      </c>
    </row>
    <row r="40" spans="1:14" s="19" customFormat="1" ht="15">
      <c r="A40" s="44">
        <f t="shared" si="3"/>
        <v>33</v>
      </c>
      <c r="B40" s="45">
        <v>44489</v>
      </c>
      <c r="C40" s="46" t="s">
        <v>181</v>
      </c>
      <c r="D40" s="46" t="s">
        <v>182</v>
      </c>
      <c r="E40" s="46" t="s">
        <v>11</v>
      </c>
      <c r="F40" s="46" t="s">
        <v>16</v>
      </c>
      <c r="G40" s="47">
        <v>2</v>
      </c>
      <c r="H40" s="48">
        <f>VLOOKUP(F40,[1]SUPERMAX!$C$1:$D$65536,2,FALSE)</f>
        <v>48</v>
      </c>
      <c r="I40" s="48">
        <f t="shared" si="0"/>
        <v>6</v>
      </c>
      <c r="J40" s="48">
        <f t="shared" si="1"/>
        <v>24</v>
      </c>
      <c r="K40" s="48">
        <v>30</v>
      </c>
      <c r="L40" s="48"/>
      <c r="M40" s="48">
        <f t="shared" si="2"/>
        <v>156</v>
      </c>
      <c r="N40" s="49" t="s">
        <v>65</v>
      </c>
    </row>
    <row r="41" spans="1:14" s="19" customFormat="1" ht="15">
      <c r="A41" s="44">
        <f t="shared" si="3"/>
        <v>34</v>
      </c>
      <c r="B41" s="45">
        <v>44489</v>
      </c>
      <c r="C41" s="46" t="s">
        <v>183</v>
      </c>
      <c r="D41" s="46" t="s">
        <v>184</v>
      </c>
      <c r="E41" s="46" t="s">
        <v>11</v>
      </c>
      <c r="F41" s="46" t="s">
        <v>16</v>
      </c>
      <c r="G41" s="47">
        <v>1</v>
      </c>
      <c r="H41" s="48">
        <f>VLOOKUP(F41,[1]SUPERMAX!$C$1:$D$65536,2,FALSE)</f>
        <v>48</v>
      </c>
      <c r="I41" s="48">
        <f t="shared" si="0"/>
        <v>3</v>
      </c>
      <c r="J41" s="48">
        <f t="shared" si="1"/>
        <v>12</v>
      </c>
      <c r="K41" s="48">
        <v>30</v>
      </c>
      <c r="L41" s="48"/>
      <c r="M41" s="48">
        <f t="shared" si="2"/>
        <v>93</v>
      </c>
      <c r="N41" s="49" t="s">
        <v>74</v>
      </c>
    </row>
    <row r="42" spans="1:14" s="19" customFormat="1" ht="15">
      <c r="A42" s="44">
        <f t="shared" si="3"/>
        <v>35</v>
      </c>
      <c r="B42" s="45">
        <v>44489</v>
      </c>
      <c r="C42" s="46" t="s">
        <v>185</v>
      </c>
      <c r="D42" s="46" t="s">
        <v>186</v>
      </c>
      <c r="E42" s="46" t="s">
        <v>11</v>
      </c>
      <c r="F42" s="46" t="s">
        <v>128</v>
      </c>
      <c r="G42" s="47">
        <v>11</v>
      </c>
      <c r="H42" s="48">
        <v>30</v>
      </c>
      <c r="I42" s="48">
        <f t="shared" si="0"/>
        <v>33</v>
      </c>
      <c r="J42" s="48">
        <f t="shared" si="1"/>
        <v>132</v>
      </c>
      <c r="K42" s="48">
        <v>30</v>
      </c>
      <c r="L42" s="48"/>
      <c r="M42" s="48">
        <f t="shared" si="2"/>
        <v>525</v>
      </c>
      <c r="N42" s="49" t="s">
        <v>57</v>
      </c>
    </row>
    <row r="43" spans="1:14" s="19" customFormat="1" ht="15">
      <c r="A43" s="44">
        <f t="shared" si="3"/>
        <v>36</v>
      </c>
      <c r="B43" s="45">
        <v>44489</v>
      </c>
      <c r="C43" s="46" t="s">
        <v>187</v>
      </c>
      <c r="D43" s="46" t="s">
        <v>188</v>
      </c>
      <c r="E43" s="46" t="s">
        <v>11</v>
      </c>
      <c r="F43" s="46" t="s">
        <v>28</v>
      </c>
      <c r="G43" s="47">
        <v>7</v>
      </c>
      <c r="H43" s="48">
        <f>VLOOKUP(F43,[1]SUPERMAX!$C$1:$D$65536,2,FALSE)</f>
        <v>33.6</v>
      </c>
      <c r="I43" s="48">
        <f t="shared" si="0"/>
        <v>21</v>
      </c>
      <c r="J43" s="48">
        <f t="shared" si="1"/>
        <v>84</v>
      </c>
      <c r="K43" s="48">
        <v>30</v>
      </c>
      <c r="L43" s="48">
        <v>450</v>
      </c>
      <c r="M43" s="48">
        <f t="shared" si="2"/>
        <v>820.2</v>
      </c>
      <c r="N43" s="49" t="s">
        <v>67</v>
      </c>
    </row>
    <row r="44" spans="1:14" s="19" customFormat="1" ht="15">
      <c r="A44" s="44">
        <f t="shared" si="3"/>
        <v>37</v>
      </c>
      <c r="B44" s="45">
        <v>44490</v>
      </c>
      <c r="C44" s="46" t="s">
        <v>189</v>
      </c>
      <c r="D44" s="46" t="s">
        <v>190</v>
      </c>
      <c r="E44" s="46" t="s">
        <v>11</v>
      </c>
      <c r="F44" s="46" t="s">
        <v>16</v>
      </c>
      <c r="G44" s="47">
        <v>6</v>
      </c>
      <c r="H44" s="48">
        <f>VLOOKUP(F44,[1]SUPERMAX!$C$1:$D$65536,2,FALSE)</f>
        <v>48</v>
      </c>
      <c r="I44" s="48">
        <f t="shared" si="0"/>
        <v>18</v>
      </c>
      <c r="J44" s="48">
        <f t="shared" si="1"/>
        <v>72</v>
      </c>
      <c r="K44" s="48">
        <v>30</v>
      </c>
      <c r="L44" s="48"/>
      <c r="M44" s="48">
        <f t="shared" si="2"/>
        <v>408</v>
      </c>
      <c r="N44" s="49" t="s">
        <v>69</v>
      </c>
    </row>
    <row r="45" spans="1:14" s="19" customFormat="1" ht="15">
      <c r="A45" s="44">
        <f t="shared" si="3"/>
        <v>38</v>
      </c>
      <c r="B45" s="45">
        <v>44490</v>
      </c>
      <c r="C45" s="46" t="s">
        <v>191</v>
      </c>
      <c r="D45" s="46" t="s">
        <v>192</v>
      </c>
      <c r="E45" s="46" t="s">
        <v>11</v>
      </c>
      <c r="F45" s="46" t="s">
        <v>19</v>
      </c>
      <c r="G45" s="47">
        <v>5</v>
      </c>
      <c r="H45" s="48">
        <f>VLOOKUP(F45,[1]SUPERMAX!$C$1:$D$65536,2,FALSE)</f>
        <v>39.6</v>
      </c>
      <c r="I45" s="48">
        <f t="shared" si="0"/>
        <v>15</v>
      </c>
      <c r="J45" s="48">
        <f t="shared" si="1"/>
        <v>60</v>
      </c>
      <c r="K45" s="48">
        <v>30</v>
      </c>
      <c r="L45" s="48"/>
      <c r="M45" s="48">
        <f t="shared" si="2"/>
        <v>303</v>
      </c>
      <c r="N45" s="49" t="s">
        <v>96</v>
      </c>
    </row>
    <row r="46" spans="1:14" s="19" customFormat="1" ht="15">
      <c r="A46" s="44">
        <f t="shared" si="3"/>
        <v>39</v>
      </c>
      <c r="B46" s="45">
        <v>44490</v>
      </c>
      <c r="C46" s="46" t="s">
        <v>193</v>
      </c>
      <c r="D46" s="46" t="s">
        <v>194</v>
      </c>
      <c r="E46" s="46" t="s">
        <v>11</v>
      </c>
      <c r="F46" s="46" t="s">
        <v>28</v>
      </c>
      <c r="G46" s="47">
        <v>4</v>
      </c>
      <c r="H46" s="48">
        <f>VLOOKUP(F46,[1]SUPERMAX!$C$1:$D$65536,2,FALSE)</f>
        <v>33.6</v>
      </c>
      <c r="I46" s="48">
        <f t="shared" si="0"/>
        <v>12</v>
      </c>
      <c r="J46" s="48">
        <f t="shared" si="1"/>
        <v>48</v>
      </c>
      <c r="K46" s="48">
        <v>30</v>
      </c>
      <c r="L46" s="48"/>
      <c r="M46" s="48">
        <f t="shared" si="2"/>
        <v>224.4</v>
      </c>
      <c r="N46" s="49" t="s">
        <v>95</v>
      </c>
    </row>
    <row r="47" spans="1:14" s="19" customFormat="1" ht="15">
      <c r="A47" s="44">
        <f t="shared" si="3"/>
        <v>40</v>
      </c>
      <c r="B47" s="45">
        <v>44490</v>
      </c>
      <c r="C47" s="46" t="s">
        <v>195</v>
      </c>
      <c r="D47" s="46" t="s">
        <v>196</v>
      </c>
      <c r="E47" s="46" t="s">
        <v>11</v>
      </c>
      <c r="F47" s="46" t="s">
        <v>28</v>
      </c>
      <c r="G47" s="47">
        <v>3</v>
      </c>
      <c r="H47" s="48">
        <f>VLOOKUP(F47,[1]SUPERMAX!$C$1:$D$65536,2,FALSE)</f>
        <v>33.6</v>
      </c>
      <c r="I47" s="48">
        <f t="shared" si="0"/>
        <v>9</v>
      </c>
      <c r="J47" s="48">
        <f t="shared" si="1"/>
        <v>36</v>
      </c>
      <c r="K47" s="48">
        <v>30</v>
      </c>
      <c r="L47" s="48"/>
      <c r="M47" s="48">
        <f t="shared" si="2"/>
        <v>175.8</v>
      </c>
      <c r="N47" s="49" t="s">
        <v>55</v>
      </c>
    </row>
    <row r="48" spans="1:14" s="19" customFormat="1" ht="15">
      <c r="A48" s="44">
        <f t="shared" si="3"/>
        <v>41</v>
      </c>
      <c r="B48" s="45">
        <v>44490</v>
      </c>
      <c r="C48" s="46" t="s">
        <v>197</v>
      </c>
      <c r="D48" s="46" t="s">
        <v>198</v>
      </c>
      <c r="E48" s="46" t="s">
        <v>11</v>
      </c>
      <c r="F48" s="46" t="s">
        <v>46</v>
      </c>
      <c r="G48" s="47">
        <v>1</v>
      </c>
      <c r="H48" s="48">
        <f>VLOOKUP(F48,[1]SUPERMAX!$C$1:$D$65536,2,FALSE)</f>
        <v>72</v>
      </c>
      <c r="I48" s="48">
        <f t="shared" si="0"/>
        <v>3</v>
      </c>
      <c r="J48" s="48">
        <f t="shared" si="1"/>
        <v>12</v>
      </c>
      <c r="K48" s="48">
        <v>30</v>
      </c>
      <c r="L48" s="48"/>
      <c r="M48" s="48">
        <f t="shared" si="2"/>
        <v>117</v>
      </c>
      <c r="N48" s="49" t="s">
        <v>82</v>
      </c>
    </row>
    <row r="49" spans="1:14" s="19" customFormat="1" ht="15">
      <c r="A49" s="44">
        <f t="shared" si="3"/>
        <v>42</v>
      </c>
      <c r="B49" s="45">
        <v>44490</v>
      </c>
      <c r="C49" s="46" t="s">
        <v>199</v>
      </c>
      <c r="D49" s="46" t="s">
        <v>200</v>
      </c>
      <c r="E49" s="46" t="s">
        <v>11</v>
      </c>
      <c r="F49" s="46" t="s">
        <v>50</v>
      </c>
      <c r="G49" s="47">
        <v>1</v>
      </c>
      <c r="H49" s="48">
        <f>VLOOKUP(F49,[1]SUPERMAX!$C$1:$D$65536,2,FALSE)</f>
        <v>71</v>
      </c>
      <c r="I49" s="48">
        <f t="shared" si="0"/>
        <v>3</v>
      </c>
      <c r="J49" s="48">
        <f t="shared" si="1"/>
        <v>12</v>
      </c>
      <c r="K49" s="48">
        <v>30</v>
      </c>
      <c r="L49" s="48"/>
      <c r="M49" s="48">
        <f t="shared" si="2"/>
        <v>116</v>
      </c>
      <c r="N49" s="49" t="s">
        <v>87</v>
      </c>
    </row>
    <row r="50" spans="1:14" s="19" customFormat="1" ht="15">
      <c r="A50" s="44">
        <f t="shared" si="3"/>
        <v>43</v>
      </c>
      <c r="B50" s="45">
        <v>44490</v>
      </c>
      <c r="C50" s="46" t="s">
        <v>201</v>
      </c>
      <c r="D50" s="46" t="s">
        <v>202</v>
      </c>
      <c r="E50" s="46" t="s">
        <v>11</v>
      </c>
      <c r="F50" s="46" t="s">
        <v>14</v>
      </c>
      <c r="G50" s="47">
        <v>9</v>
      </c>
      <c r="H50" s="48">
        <f>VLOOKUP(F50,[1]SUPERMAX!$C$1:$D$65536,2,FALSE)</f>
        <v>51.6</v>
      </c>
      <c r="I50" s="48">
        <f t="shared" si="0"/>
        <v>27</v>
      </c>
      <c r="J50" s="48">
        <f t="shared" si="1"/>
        <v>108</v>
      </c>
      <c r="K50" s="48">
        <v>30</v>
      </c>
      <c r="L50" s="48"/>
      <c r="M50" s="48">
        <f t="shared" si="2"/>
        <v>629.40000000000009</v>
      </c>
      <c r="N50" s="49" t="s">
        <v>203</v>
      </c>
    </row>
    <row r="51" spans="1:14" s="19" customFormat="1" ht="15">
      <c r="A51" s="44">
        <f t="shared" si="3"/>
        <v>44</v>
      </c>
      <c r="B51" s="45">
        <v>44490</v>
      </c>
      <c r="C51" s="46" t="s">
        <v>204</v>
      </c>
      <c r="D51" s="46" t="s">
        <v>205</v>
      </c>
      <c r="E51" s="46" t="s">
        <v>11</v>
      </c>
      <c r="F51" s="46" t="s">
        <v>43</v>
      </c>
      <c r="G51" s="47">
        <v>1</v>
      </c>
      <c r="H51" s="48">
        <f>VLOOKUP(F51,[1]SUPERMAX!$C$1:$D$65536,2,FALSE)</f>
        <v>60</v>
      </c>
      <c r="I51" s="48">
        <f t="shared" si="0"/>
        <v>3</v>
      </c>
      <c r="J51" s="48">
        <f t="shared" si="1"/>
        <v>12</v>
      </c>
      <c r="K51" s="48">
        <v>30</v>
      </c>
      <c r="L51" s="48"/>
      <c r="M51" s="48">
        <f t="shared" si="2"/>
        <v>105</v>
      </c>
      <c r="N51" s="49" t="s">
        <v>80</v>
      </c>
    </row>
    <row r="52" spans="1:14" s="19" customFormat="1" ht="15">
      <c r="A52" s="44">
        <f t="shared" si="3"/>
        <v>45</v>
      </c>
      <c r="B52" s="45">
        <v>44490</v>
      </c>
      <c r="C52" s="46" t="s">
        <v>206</v>
      </c>
      <c r="D52" s="46" t="s">
        <v>207</v>
      </c>
      <c r="E52" s="46" t="s">
        <v>11</v>
      </c>
      <c r="F52" s="46" t="s">
        <v>104</v>
      </c>
      <c r="G52" s="47">
        <v>1</v>
      </c>
      <c r="H52" s="48">
        <f>VLOOKUP(F52,[1]SUPERMAX!$C$1:$D$65536,2,FALSE)</f>
        <v>70</v>
      </c>
      <c r="I52" s="48">
        <f t="shared" si="0"/>
        <v>3</v>
      </c>
      <c r="J52" s="48">
        <f t="shared" si="1"/>
        <v>12</v>
      </c>
      <c r="K52" s="48">
        <v>30</v>
      </c>
      <c r="L52" s="48"/>
      <c r="M52" s="48">
        <f t="shared" si="2"/>
        <v>115</v>
      </c>
      <c r="N52" s="49" t="s">
        <v>73</v>
      </c>
    </row>
    <row r="53" spans="1:14" s="19" customFormat="1" ht="15">
      <c r="A53" s="44">
        <f t="shared" si="3"/>
        <v>46</v>
      </c>
      <c r="B53" s="45">
        <v>44490</v>
      </c>
      <c r="C53" s="46" t="s">
        <v>208</v>
      </c>
      <c r="D53" s="46" t="s">
        <v>209</v>
      </c>
      <c r="E53" s="46" t="s">
        <v>11</v>
      </c>
      <c r="F53" s="46" t="s">
        <v>33</v>
      </c>
      <c r="G53" s="47">
        <v>2</v>
      </c>
      <c r="H53" s="48">
        <f>VLOOKUP(F53,[1]SUPERMAX!$C$1:$D$65536,2,FALSE)</f>
        <v>45.6</v>
      </c>
      <c r="I53" s="48">
        <f t="shared" si="0"/>
        <v>6</v>
      </c>
      <c r="J53" s="48">
        <f t="shared" si="1"/>
        <v>24</v>
      </c>
      <c r="K53" s="48">
        <v>30</v>
      </c>
      <c r="L53" s="48"/>
      <c r="M53" s="48">
        <f t="shared" si="2"/>
        <v>151.19999999999999</v>
      </c>
      <c r="N53" s="49" t="s">
        <v>63</v>
      </c>
    </row>
    <row r="54" spans="1:14" s="19" customFormat="1" ht="15">
      <c r="A54" s="44">
        <f t="shared" si="3"/>
        <v>47</v>
      </c>
      <c r="B54" s="45">
        <v>44490</v>
      </c>
      <c r="C54" s="46" t="s">
        <v>210</v>
      </c>
      <c r="D54" s="46" t="s">
        <v>211</v>
      </c>
      <c r="E54" s="46" t="s">
        <v>11</v>
      </c>
      <c r="F54" s="46" t="s">
        <v>41</v>
      </c>
      <c r="G54" s="47">
        <v>1</v>
      </c>
      <c r="H54" s="48">
        <f>VLOOKUP(F54,[1]SUPERMAX!$C$1:$D$65536,2,FALSE)</f>
        <v>48</v>
      </c>
      <c r="I54" s="48">
        <f t="shared" si="0"/>
        <v>3</v>
      </c>
      <c r="J54" s="48">
        <f t="shared" si="1"/>
        <v>12</v>
      </c>
      <c r="K54" s="48">
        <v>30</v>
      </c>
      <c r="L54" s="48"/>
      <c r="M54" s="48">
        <f t="shared" si="2"/>
        <v>93</v>
      </c>
      <c r="N54" s="49" t="s">
        <v>89</v>
      </c>
    </row>
    <row r="55" spans="1:14" s="19" customFormat="1" ht="15">
      <c r="A55" s="44">
        <f t="shared" si="3"/>
        <v>48</v>
      </c>
      <c r="B55" s="45">
        <v>44490</v>
      </c>
      <c r="C55" s="46" t="s">
        <v>212</v>
      </c>
      <c r="D55" s="46" t="s">
        <v>213</v>
      </c>
      <c r="E55" s="46" t="s">
        <v>11</v>
      </c>
      <c r="F55" s="46" t="s">
        <v>14</v>
      </c>
      <c r="G55" s="47">
        <v>2</v>
      </c>
      <c r="H55" s="48">
        <f>VLOOKUP(F55,[1]SUPERMAX!$C$1:$D$65536,2,FALSE)</f>
        <v>51.6</v>
      </c>
      <c r="I55" s="48">
        <f t="shared" si="0"/>
        <v>6</v>
      </c>
      <c r="J55" s="48">
        <f t="shared" si="1"/>
        <v>24</v>
      </c>
      <c r="K55" s="48">
        <v>30</v>
      </c>
      <c r="L55" s="48"/>
      <c r="M55" s="48">
        <f t="shared" si="2"/>
        <v>163.19999999999999</v>
      </c>
      <c r="N55" s="49" t="s">
        <v>76</v>
      </c>
    </row>
    <row r="56" spans="1:14" s="19" customFormat="1" ht="15">
      <c r="A56" s="44">
        <f t="shared" si="3"/>
        <v>49</v>
      </c>
      <c r="B56" s="45">
        <v>44490</v>
      </c>
      <c r="C56" s="46" t="s">
        <v>214</v>
      </c>
      <c r="D56" s="46" t="s">
        <v>215</v>
      </c>
      <c r="E56" s="46" t="s">
        <v>11</v>
      </c>
      <c r="F56" s="46" t="s">
        <v>49</v>
      </c>
      <c r="G56" s="47">
        <v>1</v>
      </c>
      <c r="H56" s="48">
        <f>VLOOKUP(F56,[1]SUPERMAX!$C$1:$D$65536,2,FALSE)</f>
        <v>81.599999999999994</v>
      </c>
      <c r="I56" s="48">
        <f t="shared" si="0"/>
        <v>3</v>
      </c>
      <c r="J56" s="48">
        <f t="shared" si="1"/>
        <v>12</v>
      </c>
      <c r="K56" s="48">
        <v>30</v>
      </c>
      <c r="L56" s="48"/>
      <c r="M56" s="48">
        <f t="shared" si="2"/>
        <v>126.6</v>
      </c>
      <c r="N56" s="49" t="s">
        <v>86</v>
      </c>
    </row>
    <row r="57" spans="1:14" s="19" customFormat="1" ht="15">
      <c r="A57" s="44">
        <f t="shared" si="3"/>
        <v>50</v>
      </c>
      <c r="B57" s="45">
        <v>44490</v>
      </c>
      <c r="C57" s="46" t="s">
        <v>216</v>
      </c>
      <c r="D57" s="46" t="s">
        <v>217</v>
      </c>
      <c r="E57" s="46" t="s">
        <v>11</v>
      </c>
      <c r="F57" s="46" t="s">
        <v>31</v>
      </c>
      <c r="G57" s="47">
        <v>1</v>
      </c>
      <c r="H57" s="48">
        <f>VLOOKUP(F57,[1]SUPERMAX!$C$1:$D$65536,2,FALSE)</f>
        <v>132</v>
      </c>
      <c r="I57" s="48">
        <f t="shared" si="0"/>
        <v>3</v>
      </c>
      <c r="J57" s="48">
        <f t="shared" si="1"/>
        <v>12</v>
      </c>
      <c r="K57" s="48">
        <v>30</v>
      </c>
      <c r="L57" s="48"/>
      <c r="M57" s="48">
        <f t="shared" si="2"/>
        <v>177</v>
      </c>
      <c r="N57" s="49" t="s">
        <v>60</v>
      </c>
    </row>
    <row r="58" spans="1:14" s="19" customFormat="1" ht="15">
      <c r="A58" s="44">
        <f t="shared" si="3"/>
        <v>51</v>
      </c>
      <c r="B58" s="45">
        <v>44490</v>
      </c>
      <c r="C58" s="46" t="s">
        <v>218</v>
      </c>
      <c r="D58" s="46" t="s">
        <v>219</v>
      </c>
      <c r="E58" s="46" t="s">
        <v>11</v>
      </c>
      <c r="F58" s="46" t="s">
        <v>102</v>
      </c>
      <c r="G58" s="47">
        <v>3</v>
      </c>
      <c r="H58" s="48">
        <f>VLOOKUP(F58,[1]SUPERMAX!$C$1:$D$65536,2,FALSE)</f>
        <v>42</v>
      </c>
      <c r="I58" s="48">
        <f t="shared" si="0"/>
        <v>9</v>
      </c>
      <c r="J58" s="48">
        <f t="shared" si="1"/>
        <v>36</v>
      </c>
      <c r="K58" s="48">
        <v>30</v>
      </c>
      <c r="L58" s="48"/>
      <c r="M58" s="48">
        <f t="shared" si="2"/>
        <v>201</v>
      </c>
      <c r="N58" s="49" t="s">
        <v>103</v>
      </c>
    </row>
    <row r="59" spans="1:14" s="19" customFormat="1" ht="15">
      <c r="A59" s="44">
        <f t="shared" si="3"/>
        <v>52</v>
      </c>
      <c r="B59" s="45">
        <v>44490</v>
      </c>
      <c r="C59" s="46" t="s">
        <v>220</v>
      </c>
      <c r="D59" s="46" t="s">
        <v>221</v>
      </c>
      <c r="E59" s="46" t="s">
        <v>11</v>
      </c>
      <c r="F59" s="46" t="s">
        <v>45</v>
      </c>
      <c r="G59" s="47">
        <v>2</v>
      </c>
      <c r="H59" s="48">
        <f>VLOOKUP(F59,[1]SUPERMAX!$C$1:$D$65536,2,FALSE)</f>
        <v>45</v>
      </c>
      <c r="I59" s="48">
        <f t="shared" si="0"/>
        <v>6</v>
      </c>
      <c r="J59" s="48">
        <f t="shared" si="1"/>
        <v>24</v>
      </c>
      <c r="K59" s="48">
        <v>30</v>
      </c>
      <c r="L59" s="48"/>
      <c r="M59" s="48">
        <f t="shared" si="2"/>
        <v>150</v>
      </c>
      <c r="N59" s="49" t="s">
        <v>170</v>
      </c>
    </row>
    <row r="60" spans="1:14" s="19" customFormat="1" ht="15">
      <c r="A60" s="44">
        <f t="shared" si="3"/>
        <v>53</v>
      </c>
      <c r="B60" s="45">
        <v>44490</v>
      </c>
      <c r="C60" s="46" t="s">
        <v>222</v>
      </c>
      <c r="D60" s="46" t="s">
        <v>223</v>
      </c>
      <c r="E60" s="46" t="s">
        <v>11</v>
      </c>
      <c r="F60" s="46" t="s">
        <v>32</v>
      </c>
      <c r="G60" s="47">
        <v>2</v>
      </c>
      <c r="H60" s="48">
        <f>VLOOKUP(F60,[1]SUPERMAX!$C$1:$D$65536,2,FALSE)</f>
        <v>39.6</v>
      </c>
      <c r="I60" s="48">
        <f t="shared" si="0"/>
        <v>6</v>
      </c>
      <c r="J60" s="48">
        <f t="shared" si="1"/>
        <v>24</v>
      </c>
      <c r="K60" s="48">
        <v>30</v>
      </c>
      <c r="L60" s="48">
        <v>450</v>
      </c>
      <c r="M60" s="48">
        <f t="shared" si="2"/>
        <v>589.20000000000005</v>
      </c>
      <c r="N60" s="49" t="s">
        <v>62</v>
      </c>
    </row>
    <row r="61" spans="1:14" s="19" customFormat="1" ht="15">
      <c r="A61" s="44">
        <f t="shared" si="3"/>
        <v>54</v>
      </c>
      <c r="B61" s="45">
        <v>44492</v>
      </c>
      <c r="C61" s="46" t="s">
        <v>224</v>
      </c>
      <c r="D61" s="46" t="s">
        <v>225</v>
      </c>
      <c r="E61" s="46" t="s">
        <v>11</v>
      </c>
      <c r="F61" s="46" t="s">
        <v>35</v>
      </c>
      <c r="G61" s="47">
        <v>15</v>
      </c>
      <c r="H61" s="48">
        <f>VLOOKUP(F61,[1]SUPERMAX!$C$1:$D$65536,2,FALSE)</f>
        <v>48</v>
      </c>
      <c r="I61" s="48">
        <f t="shared" si="0"/>
        <v>45</v>
      </c>
      <c r="J61" s="48">
        <f t="shared" si="1"/>
        <v>180</v>
      </c>
      <c r="K61" s="48">
        <v>30</v>
      </c>
      <c r="L61" s="48"/>
      <c r="M61" s="48">
        <f t="shared" si="2"/>
        <v>975</v>
      </c>
      <c r="N61" s="49" t="s">
        <v>66</v>
      </c>
    </row>
    <row r="62" spans="1:14" s="19" customFormat="1" ht="15">
      <c r="A62" s="44">
        <f t="shared" si="3"/>
        <v>55</v>
      </c>
      <c r="B62" s="45">
        <v>44492</v>
      </c>
      <c r="C62" s="46" t="s">
        <v>226</v>
      </c>
      <c r="D62" s="46" t="s">
        <v>42</v>
      </c>
      <c r="E62" s="46" t="s">
        <v>11</v>
      </c>
      <c r="F62" s="46" t="s">
        <v>19</v>
      </c>
      <c r="G62" s="47">
        <v>10</v>
      </c>
      <c r="H62" s="48">
        <f>VLOOKUP(F62,[1]SUPERMAX!$C$1:$D$65536,2,FALSE)</f>
        <v>39.6</v>
      </c>
      <c r="I62" s="48">
        <f t="shared" si="0"/>
        <v>30</v>
      </c>
      <c r="J62" s="48">
        <f t="shared" si="1"/>
        <v>120</v>
      </c>
      <c r="K62" s="48">
        <v>30</v>
      </c>
      <c r="L62" s="48"/>
      <c r="M62" s="48">
        <f t="shared" si="2"/>
        <v>576</v>
      </c>
      <c r="N62" s="49" t="s">
        <v>79</v>
      </c>
    </row>
    <row r="63" spans="1:14" s="19" customFormat="1" ht="15">
      <c r="A63" s="44">
        <f t="shared" si="3"/>
        <v>56</v>
      </c>
      <c r="B63" s="45">
        <v>44492</v>
      </c>
      <c r="C63" s="46" t="s">
        <v>227</v>
      </c>
      <c r="D63" s="46" t="s">
        <v>228</v>
      </c>
      <c r="E63" s="46" t="s">
        <v>11</v>
      </c>
      <c r="F63" s="46" t="s">
        <v>27</v>
      </c>
      <c r="G63" s="47">
        <v>18</v>
      </c>
      <c r="H63" s="48">
        <f>VLOOKUP(F63,[1]SUPERMAX!$C$1:$D$65536,2,FALSE)</f>
        <v>30</v>
      </c>
      <c r="I63" s="48">
        <f t="shared" si="0"/>
        <v>54</v>
      </c>
      <c r="J63" s="48">
        <f t="shared" si="1"/>
        <v>216</v>
      </c>
      <c r="K63" s="48">
        <v>30</v>
      </c>
      <c r="L63" s="48"/>
      <c r="M63" s="48">
        <f t="shared" si="2"/>
        <v>840</v>
      </c>
      <c r="N63" s="49" t="s">
        <v>61</v>
      </c>
    </row>
    <row r="64" spans="1:14" s="19" customFormat="1" ht="15">
      <c r="A64" s="44">
        <f t="shared" si="3"/>
        <v>57</v>
      </c>
      <c r="B64" s="45">
        <v>44492</v>
      </c>
      <c r="C64" s="46" t="s">
        <v>229</v>
      </c>
      <c r="D64" s="46" t="s">
        <v>230</v>
      </c>
      <c r="E64" s="46" t="s">
        <v>11</v>
      </c>
      <c r="F64" s="46" t="s">
        <v>40</v>
      </c>
      <c r="G64" s="47">
        <v>7</v>
      </c>
      <c r="H64" s="48">
        <f>VLOOKUP(F64,[1]SUPERMAX!$C$1:$D$65536,2,FALSE)</f>
        <v>54</v>
      </c>
      <c r="I64" s="48">
        <f t="shared" si="0"/>
        <v>21</v>
      </c>
      <c r="J64" s="48">
        <f t="shared" si="1"/>
        <v>84</v>
      </c>
      <c r="K64" s="48">
        <v>30</v>
      </c>
      <c r="L64" s="48"/>
      <c r="M64" s="48">
        <f t="shared" si="2"/>
        <v>513</v>
      </c>
      <c r="N64" s="49" t="s">
        <v>75</v>
      </c>
    </row>
    <row r="65" spans="1:14" s="19" customFormat="1" ht="15">
      <c r="A65" s="44">
        <f t="shared" si="3"/>
        <v>58</v>
      </c>
      <c r="B65" s="45">
        <v>44492</v>
      </c>
      <c r="C65" s="46" t="s">
        <v>231</v>
      </c>
      <c r="D65" s="46" t="s">
        <v>232</v>
      </c>
      <c r="E65" s="46" t="s">
        <v>11</v>
      </c>
      <c r="F65" s="46" t="s">
        <v>28</v>
      </c>
      <c r="G65" s="47">
        <v>8</v>
      </c>
      <c r="H65" s="48">
        <f>VLOOKUP(F65,[1]SUPERMAX!$C$1:$D$65536,2,FALSE)</f>
        <v>33.6</v>
      </c>
      <c r="I65" s="48">
        <f t="shared" si="0"/>
        <v>24</v>
      </c>
      <c r="J65" s="48">
        <f t="shared" si="1"/>
        <v>96</v>
      </c>
      <c r="K65" s="48">
        <v>30</v>
      </c>
      <c r="L65" s="48"/>
      <c r="M65" s="48">
        <f t="shared" si="2"/>
        <v>418.8</v>
      </c>
      <c r="N65" s="49" t="s">
        <v>67</v>
      </c>
    </row>
    <row r="66" spans="1:14" s="19" customFormat="1" ht="15">
      <c r="A66" s="44">
        <f t="shared" si="3"/>
        <v>59</v>
      </c>
      <c r="B66" s="45">
        <v>44492</v>
      </c>
      <c r="C66" s="46" t="s">
        <v>233</v>
      </c>
      <c r="D66" s="46" t="s">
        <v>234</v>
      </c>
      <c r="E66" s="46" t="s">
        <v>11</v>
      </c>
      <c r="F66" s="46" t="s">
        <v>19</v>
      </c>
      <c r="G66" s="47">
        <v>3</v>
      </c>
      <c r="H66" s="48">
        <f>VLOOKUP(F66,[1]SUPERMAX!$C$1:$D$65536,2,FALSE)</f>
        <v>39.6</v>
      </c>
      <c r="I66" s="48">
        <f t="shared" si="0"/>
        <v>9</v>
      </c>
      <c r="J66" s="48">
        <f t="shared" si="1"/>
        <v>36</v>
      </c>
      <c r="K66" s="48">
        <v>30</v>
      </c>
      <c r="L66" s="48"/>
      <c r="M66" s="48">
        <f t="shared" si="2"/>
        <v>193.8</v>
      </c>
      <c r="N66" s="49" t="s">
        <v>96</v>
      </c>
    </row>
    <row r="67" spans="1:14" s="19" customFormat="1" ht="15">
      <c r="A67" s="44">
        <f t="shared" si="3"/>
        <v>60</v>
      </c>
      <c r="B67" s="45">
        <v>44492</v>
      </c>
      <c r="C67" s="46" t="s">
        <v>235</v>
      </c>
      <c r="D67" s="46" t="s">
        <v>236</v>
      </c>
      <c r="E67" s="46" t="s">
        <v>11</v>
      </c>
      <c r="F67" s="46" t="s">
        <v>44</v>
      </c>
      <c r="G67" s="47">
        <v>4</v>
      </c>
      <c r="H67" s="48">
        <f>VLOOKUP(F67,[1]SUPERMAX!$C$1:$D$65536,2,FALSE)</f>
        <v>57.6</v>
      </c>
      <c r="I67" s="48">
        <f t="shared" si="0"/>
        <v>12</v>
      </c>
      <c r="J67" s="48">
        <f t="shared" si="1"/>
        <v>48</v>
      </c>
      <c r="K67" s="48">
        <v>30</v>
      </c>
      <c r="L67" s="48"/>
      <c r="M67" s="48">
        <f t="shared" si="2"/>
        <v>320.39999999999998</v>
      </c>
      <c r="N67" s="49" t="s">
        <v>237</v>
      </c>
    </row>
    <row r="68" spans="1:14" s="19" customFormat="1" ht="15">
      <c r="A68" s="44">
        <f t="shared" si="3"/>
        <v>61</v>
      </c>
      <c r="B68" s="45">
        <v>44492</v>
      </c>
      <c r="C68" s="46" t="s">
        <v>238</v>
      </c>
      <c r="D68" s="46" t="s">
        <v>239</v>
      </c>
      <c r="E68" s="46" t="s">
        <v>11</v>
      </c>
      <c r="F68" s="46" t="s">
        <v>28</v>
      </c>
      <c r="G68" s="47">
        <v>5</v>
      </c>
      <c r="H68" s="48">
        <f>VLOOKUP(F68,[1]SUPERMAX!$C$1:$D$65536,2,FALSE)</f>
        <v>33.6</v>
      </c>
      <c r="I68" s="48">
        <f t="shared" si="0"/>
        <v>15</v>
      </c>
      <c r="J68" s="48">
        <f t="shared" si="1"/>
        <v>60</v>
      </c>
      <c r="K68" s="48">
        <v>30</v>
      </c>
      <c r="L68" s="48"/>
      <c r="M68" s="48">
        <f t="shared" si="2"/>
        <v>273</v>
      </c>
      <c r="N68" s="49" t="s">
        <v>95</v>
      </c>
    </row>
    <row r="69" spans="1:14" s="19" customFormat="1" ht="15">
      <c r="A69" s="44">
        <f t="shared" si="3"/>
        <v>62</v>
      </c>
      <c r="B69" s="45">
        <v>44492</v>
      </c>
      <c r="C69" s="46" t="s">
        <v>240</v>
      </c>
      <c r="D69" s="46" t="s">
        <v>241</v>
      </c>
      <c r="E69" s="46" t="s">
        <v>11</v>
      </c>
      <c r="F69" s="46" t="s">
        <v>46</v>
      </c>
      <c r="G69" s="47">
        <v>3</v>
      </c>
      <c r="H69" s="48">
        <f>VLOOKUP(F69,[1]SUPERMAX!$C$1:$D$65536,2,FALSE)</f>
        <v>72</v>
      </c>
      <c r="I69" s="48">
        <f t="shared" si="0"/>
        <v>9</v>
      </c>
      <c r="J69" s="48">
        <f t="shared" si="1"/>
        <v>36</v>
      </c>
      <c r="K69" s="48">
        <v>30</v>
      </c>
      <c r="L69" s="48"/>
      <c r="M69" s="48">
        <f t="shared" si="2"/>
        <v>291</v>
      </c>
      <c r="N69" s="49" t="s">
        <v>82</v>
      </c>
    </row>
    <row r="70" spans="1:14" s="19" customFormat="1" ht="15">
      <c r="A70" s="44">
        <f t="shared" si="3"/>
        <v>63</v>
      </c>
      <c r="B70" s="45">
        <v>44492</v>
      </c>
      <c r="C70" s="46" t="s">
        <v>242</v>
      </c>
      <c r="D70" s="46" t="s">
        <v>243</v>
      </c>
      <c r="E70" s="46" t="s">
        <v>11</v>
      </c>
      <c r="F70" s="46" t="s">
        <v>18</v>
      </c>
      <c r="G70" s="47">
        <v>3</v>
      </c>
      <c r="H70" s="48">
        <f>VLOOKUP(F70,[1]SUPERMAX!$C$1:$D$65536,2,FALSE)</f>
        <v>42</v>
      </c>
      <c r="I70" s="48">
        <f t="shared" si="0"/>
        <v>9</v>
      </c>
      <c r="J70" s="48">
        <f t="shared" si="1"/>
        <v>36</v>
      </c>
      <c r="K70" s="48">
        <v>30</v>
      </c>
      <c r="L70" s="48"/>
      <c r="M70" s="48">
        <f t="shared" si="2"/>
        <v>201</v>
      </c>
      <c r="N70" s="49" t="s">
        <v>81</v>
      </c>
    </row>
    <row r="71" spans="1:14" s="19" customFormat="1" ht="15">
      <c r="A71" s="44">
        <f t="shared" si="3"/>
        <v>64</v>
      </c>
      <c r="B71" s="45">
        <v>44492</v>
      </c>
      <c r="C71" s="46" t="s">
        <v>244</v>
      </c>
      <c r="D71" s="46" t="s">
        <v>245</v>
      </c>
      <c r="E71" s="46" t="s">
        <v>11</v>
      </c>
      <c r="F71" s="46" t="s">
        <v>48</v>
      </c>
      <c r="G71" s="47">
        <v>1</v>
      </c>
      <c r="H71" s="48">
        <f>VLOOKUP(F71,[1]SUPERMAX!$C$1:$D$65536,2,FALSE)</f>
        <v>48</v>
      </c>
      <c r="I71" s="48">
        <f t="shared" si="0"/>
        <v>3</v>
      </c>
      <c r="J71" s="48">
        <f t="shared" si="1"/>
        <v>12</v>
      </c>
      <c r="K71" s="48">
        <v>30</v>
      </c>
      <c r="L71" s="48"/>
      <c r="M71" s="48">
        <f t="shared" si="2"/>
        <v>93</v>
      </c>
      <c r="N71" s="49" t="s">
        <v>84</v>
      </c>
    </row>
    <row r="72" spans="1:14" s="19" customFormat="1" ht="15">
      <c r="A72" s="44">
        <f t="shared" si="3"/>
        <v>65</v>
      </c>
      <c r="B72" s="45">
        <v>44492</v>
      </c>
      <c r="C72" s="46" t="s">
        <v>246</v>
      </c>
      <c r="D72" s="46" t="s">
        <v>247</v>
      </c>
      <c r="E72" s="46" t="s">
        <v>11</v>
      </c>
      <c r="F72" s="46" t="s">
        <v>32</v>
      </c>
      <c r="G72" s="47">
        <v>3</v>
      </c>
      <c r="H72" s="48">
        <f>VLOOKUP(F72,[1]SUPERMAX!$C$1:$D$65536,2,FALSE)</f>
        <v>39.6</v>
      </c>
      <c r="I72" s="48">
        <f t="shared" si="0"/>
        <v>9</v>
      </c>
      <c r="J72" s="48">
        <f t="shared" si="1"/>
        <v>36</v>
      </c>
      <c r="K72" s="48">
        <v>30</v>
      </c>
      <c r="L72" s="48"/>
      <c r="M72" s="48">
        <f t="shared" si="2"/>
        <v>193.8</v>
      </c>
      <c r="N72" s="49" t="s">
        <v>62</v>
      </c>
    </row>
    <row r="73" spans="1:14" s="19" customFormat="1" ht="15">
      <c r="A73" s="44">
        <f t="shared" si="3"/>
        <v>66</v>
      </c>
      <c r="B73" s="45">
        <v>44492</v>
      </c>
      <c r="C73" s="46" t="s">
        <v>248</v>
      </c>
      <c r="D73" s="46" t="s">
        <v>249</v>
      </c>
      <c r="E73" s="46" t="s">
        <v>11</v>
      </c>
      <c r="F73" s="46" t="s">
        <v>20</v>
      </c>
      <c r="G73" s="47">
        <v>1</v>
      </c>
      <c r="H73" s="48">
        <f>VLOOKUP(F73,[1]SUPERMAX!$C$1:$D$65536,2,FALSE)</f>
        <v>54</v>
      </c>
      <c r="I73" s="48">
        <f t="shared" ref="I73:I132" si="4">G73*3</f>
        <v>3</v>
      </c>
      <c r="J73" s="48">
        <f t="shared" ref="J73:J132" si="5">G73*12</f>
        <v>12</v>
      </c>
      <c r="K73" s="48">
        <v>30</v>
      </c>
      <c r="L73" s="48"/>
      <c r="M73" s="48">
        <f t="shared" ref="M73:M132" si="6">G73*H73+I73+J73+K73+L73</f>
        <v>99</v>
      </c>
      <c r="N73" s="49" t="s">
        <v>250</v>
      </c>
    </row>
    <row r="74" spans="1:14" s="19" customFormat="1" ht="15">
      <c r="A74" s="44">
        <f t="shared" ref="A74:A132" si="7">A73+1</f>
        <v>67</v>
      </c>
      <c r="B74" s="45">
        <v>44492</v>
      </c>
      <c r="C74" s="46" t="s">
        <v>251</v>
      </c>
      <c r="D74" s="46" t="s">
        <v>252</v>
      </c>
      <c r="E74" s="46" t="s">
        <v>11</v>
      </c>
      <c r="F74" s="46" t="s">
        <v>45</v>
      </c>
      <c r="G74" s="47">
        <v>3</v>
      </c>
      <c r="H74" s="48">
        <f>VLOOKUP(F74,[1]SUPERMAX!$C$1:$D$65536,2,FALSE)</f>
        <v>45</v>
      </c>
      <c r="I74" s="48">
        <f t="shared" si="4"/>
        <v>9</v>
      </c>
      <c r="J74" s="48">
        <f t="shared" si="5"/>
        <v>36</v>
      </c>
      <c r="K74" s="48">
        <v>30</v>
      </c>
      <c r="L74" s="48"/>
      <c r="M74" s="48">
        <f t="shared" si="6"/>
        <v>210</v>
      </c>
      <c r="N74" s="49" t="s">
        <v>170</v>
      </c>
    </row>
    <row r="75" spans="1:14" s="19" customFormat="1" ht="15">
      <c r="A75" s="44">
        <f t="shared" si="7"/>
        <v>68</v>
      </c>
      <c r="B75" s="45">
        <v>44492</v>
      </c>
      <c r="C75" s="46" t="s">
        <v>253</v>
      </c>
      <c r="D75" s="46" t="s">
        <v>254</v>
      </c>
      <c r="E75" s="46" t="s">
        <v>11</v>
      </c>
      <c r="F75" s="46" t="s">
        <v>30</v>
      </c>
      <c r="G75" s="47">
        <v>5</v>
      </c>
      <c r="H75" s="48">
        <f>VLOOKUP(F75,[1]SUPERMAX!$C$1:$D$65536,2,FALSE)</f>
        <v>65</v>
      </c>
      <c r="I75" s="48">
        <f t="shared" si="4"/>
        <v>15</v>
      </c>
      <c r="J75" s="48">
        <f t="shared" si="5"/>
        <v>60</v>
      </c>
      <c r="K75" s="48">
        <v>30</v>
      </c>
      <c r="L75" s="48"/>
      <c r="M75" s="48">
        <f t="shared" si="6"/>
        <v>430</v>
      </c>
      <c r="N75" s="49" t="s">
        <v>58</v>
      </c>
    </row>
    <row r="76" spans="1:14" s="19" customFormat="1" ht="15">
      <c r="A76" s="44">
        <f t="shared" si="7"/>
        <v>69</v>
      </c>
      <c r="B76" s="45">
        <v>44492</v>
      </c>
      <c r="C76" s="46" t="s">
        <v>255</v>
      </c>
      <c r="D76" s="46" t="s">
        <v>256</v>
      </c>
      <c r="E76" s="46" t="s">
        <v>11</v>
      </c>
      <c r="F76" s="46" t="s">
        <v>17</v>
      </c>
      <c r="G76" s="47">
        <v>5</v>
      </c>
      <c r="H76" s="48">
        <f>VLOOKUP(F76,[1]SUPERMAX!$C$1:$D$65536,2,FALSE)</f>
        <v>42</v>
      </c>
      <c r="I76" s="48">
        <f t="shared" si="4"/>
        <v>15</v>
      </c>
      <c r="J76" s="48">
        <f t="shared" si="5"/>
        <v>60</v>
      </c>
      <c r="K76" s="48">
        <v>30</v>
      </c>
      <c r="L76" s="48">
        <v>450</v>
      </c>
      <c r="M76" s="48">
        <f t="shared" si="6"/>
        <v>765</v>
      </c>
      <c r="N76" s="49" t="s">
        <v>59</v>
      </c>
    </row>
    <row r="77" spans="1:14" s="19" customFormat="1" ht="15">
      <c r="A77" s="44">
        <f t="shared" si="7"/>
        <v>70</v>
      </c>
      <c r="B77" s="45">
        <v>44494</v>
      </c>
      <c r="C77" s="46" t="s">
        <v>257</v>
      </c>
      <c r="D77" s="46" t="s">
        <v>258</v>
      </c>
      <c r="E77" s="46" t="s">
        <v>11</v>
      </c>
      <c r="F77" s="46" t="s">
        <v>54</v>
      </c>
      <c r="G77" s="47">
        <v>3</v>
      </c>
      <c r="H77" s="48">
        <f>VLOOKUP(F77,[1]SUPERMAX!$C$1:$D$65536,2,FALSE)</f>
        <v>81.599999999999994</v>
      </c>
      <c r="I77" s="48">
        <f t="shared" si="4"/>
        <v>9</v>
      </c>
      <c r="J77" s="48">
        <f t="shared" si="5"/>
        <v>36</v>
      </c>
      <c r="K77" s="48">
        <v>30</v>
      </c>
      <c r="L77" s="48"/>
      <c r="M77" s="48">
        <f t="shared" si="6"/>
        <v>319.79999999999995</v>
      </c>
      <c r="N77" s="49" t="s">
        <v>91</v>
      </c>
    </row>
    <row r="78" spans="1:14" s="19" customFormat="1" ht="15">
      <c r="A78" s="44">
        <f t="shared" si="7"/>
        <v>71</v>
      </c>
      <c r="B78" s="45">
        <v>44494</v>
      </c>
      <c r="C78" s="46" t="s">
        <v>259</v>
      </c>
      <c r="D78" s="46" t="s">
        <v>260</v>
      </c>
      <c r="E78" s="46" t="s">
        <v>11</v>
      </c>
      <c r="F78" s="46" t="s">
        <v>37</v>
      </c>
      <c r="G78" s="47">
        <v>2</v>
      </c>
      <c r="H78" s="48">
        <f>VLOOKUP(F78,[1]SUPERMAX!$C$1:$D$65536,2,FALSE)</f>
        <v>150</v>
      </c>
      <c r="I78" s="48">
        <f t="shared" si="4"/>
        <v>6</v>
      </c>
      <c r="J78" s="48">
        <f t="shared" si="5"/>
        <v>24</v>
      </c>
      <c r="K78" s="48">
        <v>30</v>
      </c>
      <c r="L78" s="48"/>
      <c r="M78" s="48">
        <f t="shared" si="6"/>
        <v>360</v>
      </c>
      <c r="N78" s="49" t="s">
        <v>70</v>
      </c>
    </row>
    <row r="79" spans="1:14" s="19" customFormat="1" ht="15">
      <c r="A79" s="44">
        <f t="shared" si="7"/>
        <v>72</v>
      </c>
      <c r="B79" s="45">
        <v>44494</v>
      </c>
      <c r="C79" s="46" t="s">
        <v>261</v>
      </c>
      <c r="D79" s="46" t="s">
        <v>262</v>
      </c>
      <c r="E79" s="46" t="s">
        <v>11</v>
      </c>
      <c r="F79" s="46" t="s">
        <v>22</v>
      </c>
      <c r="G79" s="47">
        <v>2</v>
      </c>
      <c r="H79" s="48">
        <f>VLOOKUP(F79,[1]SUPERMAX!$C$1:$D$65536,2,FALSE)</f>
        <v>81.599999999999994</v>
      </c>
      <c r="I79" s="48">
        <f t="shared" si="4"/>
        <v>6</v>
      </c>
      <c r="J79" s="48">
        <f t="shared" si="5"/>
        <v>24</v>
      </c>
      <c r="K79" s="48">
        <v>30</v>
      </c>
      <c r="L79" s="48"/>
      <c r="M79" s="48">
        <f t="shared" si="6"/>
        <v>223.2</v>
      </c>
      <c r="N79" s="49" t="s">
        <v>93</v>
      </c>
    </row>
    <row r="80" spans="1:14" s="19" customFormat="1" ht="15">
      <c r="A80" s="44">
        <f t="shared" si="7"/>
        <v>73</v>
      </c>
      <c r="B80" s="45">
        <v>44494</v>
      </c>
      <c r="C80" s="46" t="s">
        <v>263</v>
      </c>
      <c r="D80" s="46" t="s">
        <v>264</v>
      </c>
      <c r="E80" s="46" t="s">
        <v>11</v>
      </c>
      <c r="F80" s="50" t="s">
        <v>47</v>
      </c>
      <c r="G80" s="47">
        <v>1</v>
      </c>
      <c r="H80" s="48">
        <f>VLOOKUP(F80,[1]SUPERMAX!$C$1:$D$65536,2,FALSE)</f>
        <v>132</v>
      </c>
      <c r="I80" s="48">
        <f t="shared" si="4"/>
        <v>3</v>
      </c>
      <c r="J80" s="48">
        <f t="shared" si="5"/>
        <v>12</v>
      </c>
      <c r="K80" s="48">
        <v>30</v>
      </c>
      <c r="L80" s="48"/>
      <c r="M80" s="48">
        <f t="shared" si="6"/>
        <v>177</v>
      </c>
      <c r="N80" s="49" t="s">
        <v>83</v>
      </c>
    </row>
    <row r="81" spans="1:14" s="19" customFormat="1" ht="15">
      <c r="A81" s="44">
        <f t="shared" si="7"/>
        <v>74</v>
      </c>
      <c r="B81" s="45">
        <v>44494</v>
      </c>
      <c r="C81" s="46" t="s">
        <v>265</v>
      </c>
      <c r="D81" s="46" t="s">
        <v>266</v>
      </c>
      <c r="E81" s="46" t="s">
        <v>11</v>
      </c>
      <c r="F81" s="46" t="s">
        <v>53</v>
      </c>
      <c r="G81" s="47">
        <v>1</v>
      </c>
      <c r="H81" s="48">
        <f>VLOOKUP(F81,[1]SUPERMAX!$C$1:$D$65536,2,FALSE)</f>
        <v>150</v>
      </c>
      <c r="I81" s="48">
        <f t="shared" si="4"/>
        <v>3</v>
      </c>
      <c r="J81" s="48">
        <f t="shared" si="5"/>
        <v>12</v>
      </c>
      <c r="K81" s="48">
        <v>30</v>
      </c>
      <c r="L81" s="48"/>
      <c r="M81" s="48">
        <f t="shared" si="6"/>
        <v>195</v>
      </c>
      <c r="N81" s="49" t="s">
        <v>90</v>
      </c>
    </row>
    <row r="82" spans="1:14" s="19" customFormat="1" ht="15">
      <c r="A82" s="44">
        <f t="shared" si="7"/>
        <v>75</v>
      </c>
      <c r="B82" s="45">
        <v>44494</v>
      </c>
      <c r="C82" s="46" t="s">
        <v>267</v>
      </c>
      <c r="D82" s="46" t="s">
        <v>268</v>
      </c>
      <c r="E82" s="46" t="s">
        <v>11</v>
      </c>
      <c r="F82" s="46" t="s">
        <v>21</v>
      </c>
      <c r="G82" s="47">
        <v>4</v>
      </c>
      <c r="H82" s="48">
        <f>VLOOKUP(F82,[1]SUPERMAX!$C$1:$D$65536,2,FALSE)</f>
        <v>48</v>
      </c>
      <c r="I82" s="48">
        <f t="shared" si="4"/>
        <v>12</v>
      </c>
      <c r="J82" s="48">
        <f t="shared" si="5"/>
        <v>48</v>
      </c>
      <c r="K82" s="48">
        <v>30</v>
      </c>
      <c r="L82" s="48"/>
      <c r="M82" s="48">
        <f t="shared" si="6"/>
        <v>282</v>
      </c>
      <c r="N82" s="49" t="s">
        <v>269</v>
      </c>
    </row>
    <row r="83" spans="1:14" s="19" customFormat="1" ht="15">
      <c r="A83" s="44">
        <f t="shared" si="7"/>
        <v>76</v>
      </c>
      <c r="B83" s="45">
        <v>44494</v>
      </c>
      <c r="C83" s="46" t="s">
        <v>270</v>
      </c>
      <c r="D83" s="46" t="s">
        <v>271</v>
      </c>
      <c r="E83" s="46" t="s">
        <v>11</v>
      </c>
      <c r="F83" s="46" t="s">
        <v>18</v>
      </c>
      <c r="G83" s="47">
        <v>8</v>
      </c>
      <c r="H83" s="48">
        <f>VLOOKUP(F83,[1]SUPERMAX!$C$1:$D$65536,2,FALSE)</f>
        <v>42</v>
      </c>
      <c r="I83" s="48">
        <f t="shared" si="4"/>
        <v>24</v>
      </c>
      <c r="J83" s="48">
        <f t="shared" si="5"/>
        <v>96</v>
      </c>
      <c r="K83" s="48">
        <v>30</v>
      </c>
      <c r="L83" s="48"/>
      <c r="M83" s="48">
        <f t="shared" si="6"/>
        <v>486</v>
      </c>
      <c r="N83" s="49" t="s">
        <v>272</v>
      </c>
    </row>
    <row r="84" spans="1:14" s="19" customFormat="1" ht="15">
      <c r="A84" s="44">
        <f t="shared" si="7"/>
        <v>77</v>
      </c>
      <c r="B84" s="45">
        <v>44494</v>
      </c>
      <c r="C84" s="46" t="s">
        <v>273</v>
      </c>
      <c r="D84" s="46" t="s">
        <v>274</v>
      </c>
      <c r="E84" s="46" t="s">
        <v>11</v>
      </c>
      <c r="F84" s="46" t="s">
        <v>45</v>
      </c>
      <c r="G84" s="47">
        <v>8</v>
      </c>
      <c r="H84" s="48">
        <f>VLOOKUP(F84,[1]SUPERMAX!$C$1:$D$65536,2,FALSE)</f>
        <v>45</v>
      </c>
      <c r="I84" s="48">
        <f t="shared" si="4"/>
        <v>24</v>
      </c>
      <c r="J84" s="48">
        <f t="shared" si="5"/>
        <v>96</v>
      </c>
      <c r="K84" s="48">
        <v>30</v>
      </c>
      <c r="L84" s="48">
        <v>450</v>
      </c>
      <c r="M84" s="48">
        <f t="shared" si="6"/>
        <v>960</v>
      </c>
      <c r="N84" s="49" t="s">
        <v>170</v>
      </c>
    </row>
    <row r="85" spans="1:14" s="19" customFormat="1" ht="15">
      <c r="A85" s="44">
        <f t="shared" si="7"/>
        <v>78</v>
      </c>
      <c r="B85" s="45">
        <v>44495</v>
      </c>
      <c r="C85" s="46" t="s">
        <v>275</v>
      </c>
      <c r="D85" s="46" t="s">
        <v>276</v>
      </c>
      <c r="E85" s="46" t="s">
        <v>11</v>
      </c>
      <c r="F85" s="46" t="s">
        <v>28</v>
      </c>
      <c r="G85" s="47">
        <v>5</v>
      </c>
      <c r="H85" s="48">
        <f>VLOOKUP(F85,[1]SUPERMAX!$C$1:$D$65536,2,FALSE)</f>
        <v>33.6</v>
      </c>
      <c r="I85" s="48">
        <f t="shared" si="4"/>
        <v>15</v>
      </c>
      <c r="J85" s="48">
        <f t="shared" si="5"/>
        <v>60</v>
      </c>
      <c r="K85" s="48">
        <v>30</v>
      </c>
      <c r="L85" s="48"/>
      <c r="M85" s="48">
        <f t="shared" si="6"/>
        <v>273</v>
      </c>
      <c r="N85" s="49" t="s">
        <v>135</v>
      </c>
    </row>
    <row r="86" spans="1:14" s="19" customFormat="1" ht="15">
      <c r="A86" s="44">
        <f t="shared" si="7"/>
        <v>79</v>
      </c>
      <c r="B86" s="45">
        <v>44495</v>
      </c>
      <c r="C86" s="46" t="s">
        <v>277</v>
      </c>
      <c r="D86" s="46" t="s">
        <v>278</v>
      </c>
      <c r="E86" s="46" t="s">
        <v>11</v>
      </c>
      <c r="F86" s="46" t="s">
        <v>104</v>
      </c>
      <c r="G86" s="47">
        <v>3</v>
      </c>
      <c r="H86" s="48">
        <f>VLOOKUP(F86,[1]SUPERMAX!$C$1:$D$65536,2,FALSE)</f>
        <v>70</v>
      </c>
      <c r="I86" s="48">
        <f t="shared" si="4"/>
        <v>9</v>
      </c>
      <c r="J86" s="48">
        <f t="shared" si="5"/>
        <v>36</v>
      </c>
      <c r="K86" s="48">
        <v>30</v>
      </c>
      <c r="L86" s="48"/>
      <c r="M86" s="48">
        <f t="shared" si="6"/>
        <v>285</v>
      </c>
      <c r="N86" s="49" t="s">
        <v>73</v>
      </c>
    </row>
    <row r="87" spans="1:14" s="19" customFormat="1" ht="15">
      <c r="A87" s="44">
        <f t="shared" si="7"/>
        <v>80</v>
      </c>
      <c r="B87" s="45">
        <v>44495</v>
      </c>
      <c r="C87" s="46" t="s">
        <v>279</v>
      </c>
      <c r="D87" s="46" t="s">
        <v>280</v>
      </c>
      <c r="E87" s="46" t="s">
        <v>11</v>
      </c>
      <c r="F87" s="46" t="s">
        <v>30</v>
      </c>
      <c r="G87" s="47">
        <v>9</v>
      </c>
      <c r="H87" s="48">
        <f>VLOOKUP(F87,[1]SUPERMAX!$C$1:$D$65536,2,FALSE)</f>
        <v>65</v>
      </c>
      <c r="I87" s="48">
        <f t="shared" si="4"/>
        <v>27</v>
      </c>
      <c r="J87" s="48">
        <f t="shared" si="5"/>
        <v>108</v>
      </c>
      <c r="K87" s="48">
        <v>30</v>
      </c>
      <c r="L87" s="48">
        <v>450</v>
      </c>
      <c r="M87" s="48">
        <f t="shared" si="6"/>
        <v>1200</v>
      </c>
      <c r="N87" s="49" t="s">
        <v>58</v>
      </c>
    </row>
    <row r="88" spans="1:14" s="19" customFormat="1" ht="15">
      <c r="A88" s="44">
        <f t="shared" si="7"/>
        <v>81</v>
      </c>
      <c r="B88" s="45">
        <v>44496</v>
      </c>
      <c r="C88" s="46" t="s">
        <v>281</v>
      </c>
      <c r="D88" s="46" t="s">
        <v>282</v>
      </c>
      <c r="E88" s="46" t="s">
        <v>11</v>
      </c>
      <c r="F88" s="46" t="s">
        <v>19</v>
      </c>
      <c r="G88" s="47">
        <v>11</v>
      </c>
      <c r="H88" s="48">
        <f>VLOOKUP(F88,[1]SUPERMAX!$C$1:$D$65536,2,FALSE)</f>
        <v>39.6</v>
      </c>
      <c r="I88" s="48">
        <f t="shared" si="4"/>
        <v>33</v>
      </c>
      <c r="J88" s="48">
        <f t="shared" si="5"/>
        <v>132</v>
      </c>
      <c r="K88" s="48">
        <v>30</v>
      </c>
      <c r="L88" s="48"/>
      <c r="M88" s="48">
        <f t="shared" si="6"/>
        <v>630.6</v>
      </c>
      <c r="N88" s="49" t="s">
        <v>79</v>
      </c>
    </row>
    <row r="89" spans="1:14" s="19" customFormat="1" ht="15">
      <c r="A89" s="44">
        <f t="shared" si="7"/>
        <v>82</v>
      </c>
      <c r="B89" s="45">
        <v>44496</v>
      </c>
      <c r="C89" s="46" t="s">
        <v>283</v>
      </c>
      <c r="D89" s="46" t="s">
        <v>284</v>
      </c>
      <c r="E89" s="46" t="s">
        <v>11</v>
      </c>
      <c r="F89" s="46" t="s">
        <v>21</v>
      </c>
      <c r="G89" s="47">
        <v>10</v>
      </c>
      <c r="H89" s="48">
        <f>VLOOKUP(F89,[1]SUPERMAX!$C$1:$D$65536,2,FALSE)</f>
        <v>48</v>
      </c>
      <c r="I89" s="48">
        <f t="shared" si="4"/>
        <v>30</v>
      </c>
      <c r="J89" s="48">
        <f t="shared" si="5"/>
        <v>120</v>
      </c>
      <c r="K89" s="48">
        <v>30</v>
      </c>
      <c r="L89" s="48"/>
      <c r="M89" s="48">
        <f t="shared" si="6"/>
        <v>660</v>
      </c>
      <c r="N89" s="49" t="s">
        <v>78</v>
      </c>
    </row>
    <row r="90" spans="1:14" s="19" customFormat="1" ht="15">
      <c r="A90" s="44">
        <f t="shared" si="7"/>
        <v>83</v>
      </c>
      <c r="B90" s="45">
        <v>44496</v>
      </c>
      <c r="C90" s="46" t="s">
        <v>285</v>
      </c>
      <c r="D90" s="46" t="s">
        <v>286</v>
      </c>
      <c r="E90" s="46" t="s">
        <v>11</v>
      </c>
      <c r="F90" s="46" t="s">
        <v>50</v>
      </c>
      <c r="G90" s="47">
        <v>11</v>
      </c>
      <c r="H90" s="48">
        <f>VLOOKUP(F90,[1]SUPERMAX!$C$1:$D$65536,2,FALSE)</f>
        <v>71</v>
      </c>
      <c r="I90" s="48">
        <f t="shared" si="4"/>
        <v>33</v>
      </c>
      <c r="J90" s="48">
        <f t="shared" si="5"/>
        <v>132</v>
      </c>
      <c r="K90" s="48">
        <v>30</v>
      </c>
      <c r="L90" s="48"/>
      <c r="M90" s="48">
        <f t="shared" si="6"/>
        <v>976</v>
      </c>
      <c r="N90" s="49" t="s">
        <v>87</v>
      </c>
    </row>
    <row r="91" spans="1:14" s="19" customFormat="1" ht="15">
      <c r="A91" s="44">
        <f t="shared" si="7"/>
        <v>84</v>
      </c>
      <c r="B91" s="45">
        <v>44496</v>
      </c>
      <c r="C91" s="46" t="s">
        <v>287</v>
      </c>
      <c r="D91" s="46" t="s">
        <v>288</v>
      </c>
      <c r="E91" s="46" t="s">
        <v>11</v>
      </c>
      <c r="F91" s="46" t="s">
        <v>32</v>
      </c>
      <c r="G91" s="47">
        <v>5</v>
      </c>
      <c r="H91" s="48">
        <f>VLOOKUP(F91,[1]SUPERMAX!$C$1:$D$65536,2,FALSE)</f>
        <v>39.6</v>
      </c>
      <c r="I91" s="48">
        <f t="shared" si="4"/>
        <v>15</v>
      </c>
      <c r="J91" s="48">
        <f t="shared" si="5"/>
        <v>60</v>
      </c>
      <c r="K91" s="48">
        <v>30</v>
      </c>
      <c r="L91" s="48">
        <v>450</v>
      </c>
      <c r="M91" s="48">
        <f t="shared" si="6"/>
        <v>753</v>
      </c>
      <c r="N91" s="49" t="s">
        <v>62</v>
      </c>
    </row>
    <row r="92" spans="1:14" s="19" customFormat="1" ht="15">
      <c r="A92" s="44">
        <f t="shared" si="7"/>
        <v>85</v>
      </c>
      <c r="B92" s="45">
        <v>44497</v>
      </c>
      <c r="C92" s="46" t="s">
        <v>289</v>
      </c>
      <c r="D92" s="46" t="s">
        <v>290</v>
      </c>
      <c r="E92" s="46" t="s">
        <v>11</v>
      </c>
      <c r="F92" s="46" t="s">
        <v>128</v>
      </c>
      <c r="G92" s="47">
        <v>6</v>
      </c>
      <c r="H92" s="48">
        <v>30</v>
      </c>
      <c r="I92" s="48">
        <f t="shared" si="4"/>
        <v>18</v>
      </c>
      <c r="J92" s="48">
        <f t="shared" si="5"/>
        <v>72</v>
      </c>
      <c r="K92" s="48">
        <v>30</v>
      </c>
      <c r="L92" s="48"/>
      <c r="M92" s="48">
        <f t="shared" si="6"/>
        <v>300</v>
      </c>
      <c r="N92" s="49" t="s">
        <v>57</v>
      </c>
    </row>
    <row r="93" spans="1:14" s="19" customFormat="1" ht="15">
      <c r="A93" s="44">
        <f t="shared" si="7"/>
        <v>86</v>
      </c>
      <c r="B93" s="45">
        <v>44497</v>
      </c>
      <c r="C93" s="46" t="s">
        <v>291</v>
      </c>
      <c r="D93" s="46" t="s">
        <v>292</v>
      </c>
      <c r="E93" s="46" t="s">
        <v>11</v>
      </c>
      <c r="F93" s="46" t="s">
        <v>16</v>
      </c>
      <c r="G93" s="47">
        <v>6</v>
      </c>
      <c r="H93" s="48">
        <f>VLOOKUP(F93,[1]SUPERMAX!$C$1:$D$65536,2,FALSE)</f>
        <v>48</v>
      </c>
      <c r="I93" s="48">
        <f t="shared" si="4"/>
        <v>18</v>
      </c>
      <c r="J93" s="48">
        <f t="shared" si="5"/>
        <v>72</v>
      </c>
      <c r="K93" s="48">
        <v>30</v>
      </c>
      <c r="L93" s="48"/>
      <c r="M93" s="48">
        <f t="shared" si="6"/>
        <v>408</v>
      </c>
      <c r="N93" s="49" t="s">
        <v>74</v>
      </c>
    </row>
    <row r="94" spans="1:14" s="19" customFormat="1" ht="15">
      <c r="A94" s="44">
        <f t="shared" si="7"/>
        <v>87</v>
      </c>
      <c r="B94" s="45">
        <v>44497</v>
      </c>
      <c r="C94" s="46" t="s">
        <v>293</v>
      </c>
      <c r="D94" s="46" t="s">
        <v>294</v>
      </c>
      <c r="E94" s="46" t="s">
        <v>11</v>
      </c>
      <c r="F94" s="46" t="s">
        <v>37</v>
      </c>
      <c r="G94" s="47">
        <v>1</v>
      </c>
      <c r="H94" s="48">
        <f>VLOOKUP(F94,[1]SUPERMAX!$C$1:$D$65536,2,FALSE)</f>
        <v>150</v>
      </c>
      <c r="I94" s="48">
        <f t="shared" si="4"/>
        <v>3</v>
      </c>
      <c r="J94" s="48">
        <f t="shared" si="5"/>
        <v>12</v>
      </c>
      <c r="K94" s="48">
        <v>30</v>
      </c>
      <c r="L94" s="48">
        <v>450</v>
      </c>
      <c r="M94" s="48">
        <f t="shared" si="6"/>
        <v>645</v>
      </c>
      <c r="N94" s="49" t="s">
        <v>70</v>
      </c>
    </row>
    <row r="95" spans="1:14" s="19" customFormat="1" ht="15">
      <c r="A95" s="44">
        <f t="shared" si="7"/>
        <v>88</v>
      </c>
      <c r="B95" s="45">
        <v>44498</v>
      </c>
      <c r="C95" s="46" t="s">
        <v>295</v>
      </c>
      <c r="D95" s="46" t="s">
        <v>296</v>
      </c>
      <c r="E95" s="46" t="s">
        <v>11</v>
      </c>
      <c r="F95" s="46" t="s">
        <v>22</v>
      </c>
      <c r="G95" s="47">
        <v>47</v>
      </c>
      <c r="H95" s="48">
        <f>VLOOKUP(F95,[1]SUPERMAX!$C$1:$D$65536,2,FALSE)</f>
        <v>81.599999999999994</v>
      </c>
      <c r="I95" s="48">
        <f t="shared" si="4"/>
        <v>141</v>
      </c>
      <c r="J95" s="48">
        <f t="shared" si="5"/>
        <v>564</v>
      </c>
      <c r="K95" s="48">
        <v>30</v>
      </c>
      <c r="L95" s="48"/>
      <c r="M95" s="48">
        <f t="shared" si="6"/>
        <v>4570.2</v>
      </c>
      <c r="N95" s="49" t="s">
        <v>93</v>
      </c>
    </row>
    <row r="96" spans="1:14" s="19" customFormat="1" ht="15">
      <c r="A96" s="44">
        <f t="shared" si="7"/>
        <v>89</v>
      </c>
      <c r="B96" s="45">
        <v>44498</v>
      </c>
      <c r="C96" s="46" t="s">
        <v>297</v>
      </c>
      <c r="D96" s="46" t="s">
        <v>298</v>
      </c>
      <c r="E96" s="46" t="s">
        <v>11</v>
      </c>
      <c r="F96" s="46" t="s">
        <v>48</v>
      </c>
      <c r="G96" s="47">
        <v>7</v>
      </c>
      <c r="H96" s="48">
        <f>VLOOKUP(F96,[1]SUPERMAX!$C$1:$D$65536,2,FALSE)</f>
        <v>48</v>
      </c>
      <c r="I96" s="48">
        <f t="shared" si="4"/>
        <v>21</v>
      </c>
      <c r="J96" s="48">
        <f t="shared" si="5"/>
        <v>84</v>
      </c>
      <c r="K96" s="48">
        <v>30</v>
      </c>
      <c r="L96" s="48"/>
      <c r="M96" s="48">
        <f t="shared" si="6"/>
        <v>471</v>
      </c>
      <c r="N96" s="49" t="s">
        <v>84</v>
      </c>
    </row>
    <row r="97" spans="1:14" s="19" customFormat="1" ht="15">
      <c r="A97" s="44">
        <f t="shared" si="7"/>
        <v>90</v>
      </c>
      <c r="B97" s="45">
        <v>44498</v>
      </c>
      <c r="C97" s="46" t="s">
        <v>299</v>
      </c>
      <c r="D97" s="46" t="s">
        <v>300</v>
      </c>
      <c r="E97" s="46" t="s">
        <v>11</v>
      </c>
      <c r="F97" s="46" t="s">
        <v>16</v>
      </c>
      <c r="G97" s="47">
        <v>16</v>
      </c>
      <c r="H97" s="48">
        <f>VLOOKUP(F97,[1]SUPERMAX!$C$1:$D$65536,2,FALSE)</f>
        <v>48</v>
      </c>
      <c r="I97" s="48">
        <f t="shared" si="4"/>
        <v>48</v>
      </c>
      <c r="J97" s="48">
        <f t="shared" si="5"/>
        <v>192</v>
      </c>
      <c r="K97" s="48">
        <v>30</v>
      </c>
      <c r="L97" s="48"/>
      <c r="M97" s="48">
        <f t="shared" si="6"/>
        <v>1038</v>
      </c>
      <c r="N97" s="49" t="s">
        <v>65</v>
      </c>
    </row>
    <row r="98" spans="1:14" s="19" customFormat="1" ht="15">
      <c r="A98" s="44">
        <f t="shared" si="7"/>
        <v>91</v>
      </c>
      <c r="B98" s="45">
        <v>44498</v>
      </c>
      <c r="C98" s="46" t="s">
        <v>301</v>
      </c>
      <c r="D98" s="46" t="s">
        <v>302</v>
      </c>
      <c r="E98" s="46" t="s">
        <v>11</v>
      </c>
      <c r="F98" s="46" t="s">
        <v>47</v>
      </c>
      <c r="G98" s="47">
        <v>5</v>
      </c>
      <c r="H98" s="48">
        <f>VLOOKUP(F98,[1]SUPERMAX!$C$1:$D$65536,2,FALSE)</f>
        <v>132</v>
      </c>
      <c r="I98" s="48">
        <f t="shared" si="4"/>
        <v>15</v>
      </c>
      <c r="J98" s="48">
        <f t="shared" si="5"/>
        <v>60</v>
      </c>
      <c r="K98" s="48">
        <v>30</v>
      </c>
      <c r="L98" s="48"/>
      <c r="M98" s="48">
        <f t="shared" si="6"/>
        <v>765</v>
      </c>
      <c r="N98" s="49" t="s">
        <v>83</v>
      </c>
    </row>
    <row r="99" spans="1:14" s="19" customFormat="1" ht="15">
      <c r="A99" s="44">
        <f t="shared" si="7"/>
        <v>92</v>
      </c>
      <c r="B99" s="45">
        <v>44498</v>
      </c>
      <c r="C99" s="46" t="s">
        <v>303</v>
      </c>
      <c r="D99" s="46" t="s">
        <v>304</v>
      </c>
      <c r="E99" s="46" t="s">
        <v>11</v>
      </c>
      <c r="F99" s="46" t="s">
        <v>41</v>
      </c>
      <c r="G99" s="47">
        <v>9</v>
      </c>
      <c r="H99" s="48">
        <f>VLOOKUP(F99,[1]SUPERMAX!$C$1:$D$65536,2,FALSE)</f>
        <v>48</v>
      </c>
      <c r="I99" s="48">
        <f t="shared" si="4"/>
        <v>27</v>
      </c>
      <c r="J99" s="48">
        <f t="shared" si="5"/>
        <v>108</v>
      </c>
      <c r="K99" s="48">
        <v>30</v>
      </c>
      <c r="L99" s="48"/>
      <c r="M99" s="48">
        <f t="shared" si="6"/>
        <v>597</v>
      </c>
      <c r="N99" s="49" t="s">
        <v>77</v>
      </c>
    </row>
    <row r="100" spans="1:14" s="19" customFormat="1" ht="15">
      <c r="A100" s="44">
        <f t="shared" si="7"/>
        <v>93</v>
      </c>
      <c r="B100" s="45">
        <v>44498</v>
      </c>
      <c r="C100" s="46" t="s">
        <v>305</v>
      </c>
      <c r="D100" s="46" t="s">
        <v>306</v>
      </c>
      <c r="E100" s="46" t="s">
        <v>11</v>
      </c>
      <c r="F100" s="46" t="s">
        <v>27</v>
      </c>
      <c r="G100" s="47">
        <v>18</v>
      </c>
      <c r="H100" s="48">
        <f>VLOOKUP(F100,[1]SUPERMAX!$C$1:$D$65536,2,FALSE)</f>
        <v>30</v>
      </c>
      <c r="I100" s="48">
        <f t="shared" si="4"/>
        <v>54</v>
      </c>
      <c r="J100" s="48">
        <f t="shared" si="5"/>
        <v>216</v>
      </c>
      <c r="K100" s="48">
        <v>30</v>
      </c>
      <c r="L100" s="48"/>
      <c r="M100" s="48">
        <f t="shared" si="6"/>
        <v>840</v>
      </c>
      <c r="N100" s="49" t="s">
        <v>61</v>
      </c>
    </row>
    <row r="101" spans="1:14" s="19" customFormat="1" ht="15">
      <c r="A101" s="44">
        <f t="shared" si="7"/>
        <v>94</v>
      </c>
      <c r="B101" s="45">
        <v>44498</v>
      </c>
      <c r="C101" s="46" t="s">
        <v>307</v>
      </c>
      <c r="D101" s="46" t="s">
        <v>308</v>
      </c>
      <c r="E101" s="46" t="s">
        <v>11</v>
      </c>
      <c r="F101" s="46" t="s">
        <v>28</v>
      </c>
      <c r="G101" s="47">
        <v>4</v>
      </c>
      <c r="H101" s="48">
        <f>VLOOKUP(F101,[1]SUPERMAX!$C$1:$D$65536,2,FALSE)</f>
        <v>33.6</v>
      </c>
      <c r="I101" s="48">
        <f t="shared" si="4"/>
        <v>12</v>
      </c>
      <c r="J101" s="48">
        <f t="shared" si="5"/>
        <v>48</v>
      </c>
      <c r="K101" s="48">
        <v>30</v>
      </c>
      <c r="L101" s="48">
        <v>450</v>
      </c>
      <c r="M101" s="48">
        <f t="shared" si="6"/>
        <v>674.4</v>
      </c>
      <c r="N101" s="49" t="s">
        <v>95</v>
      </c>
    </row>
    <row r="102" spans="1:14" s="19" customFormat="1" ht="15">
      <c r="A102" s="44">
        <f t="shared" si="7"/>
        <v>95</v>
      </c>
      <c r="B102" s="45">
        <v>44499</v>
      </c>
      <c r="C102" s="46" t="s">
        <v>309</v>
      </c>
      <c r="D102" s="46" t="s">
        <v>310</v>
      </c>
      <c r="E102" s="46" t="s">
        <v>11</v>
      </c>
      <c r="F102" s="46" t="s">
        <v>45</v>
      </c>
      <c r="G102" s="47">
        <v>6</v>
      </c>
      <c r="H102" s="48">
        <f>VLOOKUP(F102,[1]SUPERMAX!$C$1:$D$65536,2,FALSE)</f>
        <v>45</v>
      </c>
      <c r="I102" s="48">
        <f t="shared" si="4"/>
        <v>18</v>
      </c>
      <c r="J102" s="48">
        <f t="shared" si="5"/>
        <v>72</v>
      </c>
      <c r="K102" s="48">
        <v>30</v>
      </c>
      <c r="L102" s="48"/>
      <c r="M102" s="48">
        <f t="shared" si="6"/>
        <v>390</v>
      </c>
      <c r="N102" s="49" t="s">
        <v>170</v>
      </c>
    </row>
    <row r="103" spans="1:14" s="19" customFormat="1" ht="15">
      <c r="A103" s="44">
        <f t="shared" si="7"/>
        <v>96</v>
      </c>
      <c r="B103" s="45">
        <v>44499</v>
      </c>
      <c r="C103" s="46" t="s">
        <v>311</v>
      </c>
      <c r="D103" s="46" t="s">
        <v>312</v>
      </c>
      <c r="E103" s="46" t="s">
        <v>11</v>
      </c>
      <c r="F103" s="46" t="s">
        <v>30</v>
      </c>
      <c r="G103" s="47">
        <v>3</v>
      </c>
      <c r="H103" s="48">
        <f>VLOOKUP(F103,[1]SUPERMAX!$C$1:$D$65536,2,FALSE)</f>
        <v>65</v>
      </c>
      <c r="I103" s="48">
        <f t="shared" si="4"/>
        <v>9</v>
      </c>
      <c r="J103" s="48">
        <f t="shared" si="5"/>
        <v>36</v>
      </c>
      <c r="K103" s="48">
        <v>30</v>
      </c>
      <c r="L103" s="48"/>
      <c r="M103" s="48">
        <f t="shared" si="6"/>
        <v>270</v>
      </c>
      <c r="N103" s="49" t="s">
        <v>58</v>
      </c>
    </row>
    <row r="104" spans="1:14" s="19" customFormat="1" ht="15">
      <c r="A104" s="44">
        <f t="shared" si="7"/>
        <v>97</v>
      </c>
      <c r="B104" s="45">
        <v>44499</v>
      </c>
      <c r="C104" s="46" t="s">
        <v>313</v>
      </c>
      <c r="D104" s="46" t="s">
        <v>314</v>
      </c>
      <c r="E104" s="46" t="s">
        <v>11</v>
      </c>
      <c r="F104" s="46" t="s">
        <v>40</v>
      </c>
      <c r="G104" s="47">
        <v>17</v>
      </c>
      <c r="H104" s="48">
        <f>VLOOKUP(F104,[1]SUPERMAX!$C$1:$D$65536,2,FALSE)</f>
        <v>54</v>
      </c>
      <c r="I104" s="48">
        <f t="shared" si="4"/>
        <v>51</v>
      </c>
      <c r="J104" s="48">
        <f t="shared" si="5"/>
        <v>204</v>
      </c>
      <c r="K104" s="48">
        <v>30</v>
      </c>
      <c r="L104" s="48"/>
      <c r="M104" s="48">
        <f t="shared" si="6"/>
        <v>1203</v>
      </c>
      <c r="N104" s="49" t="s">
        <v>75</v>
      </c>
    </row>
    <row r="105" spans="1:14" s="19" customFormat="1" ht="15">
      <c r="A105" s="44">
        <f t="shared" si="7"/>
        <v>98</v>
      </c>
      <c r="B105" s="45">
        <v>44499</v>
      </c>
      <c r="C105" s="46" t="s">
        <v>315</v>
      </c>
      <c r="D105" s="46" t="s">
        <v>316</v>
      </c>
      <c r="E105" s="46" t="s">
        <v>11</v>
      </c>
      <c r="F105" s="46" t="s">
        <v>32</v>
      </c>
      <c r="G105" s="47">
        <v>7</v>
      </c>
      <c r="H105" s="48">
        <f>VLOOKUP(F105,[1]SUPERMAX!$C$1:$D$65536,2,FALSE)</f>
        <v>39.6</v>
      </c>
      <c r="I105" s="48">
        <f t="shared" si="4"/>
        <v>21</v>
      </c>
      <c r="J105" s="48">
        <f t="shared" si="5"/>
        <v>84</v>
      </c>
      <c r="K105" s="48">
        <v>30</v>
      </c>
      <c r="L105" s="48"/>
      <c r="M105" s="48">
        <f t="shared" si="6"/>
        <v>412.2</v>
      </c>
      <c r="N105" s="49" t="s">
        <v>62</v>
      </c>
    </row>
    <row r="106" spans="1:14" s="19" customFormat="1" ht="15">
      <c r="A106" s="44">
        <f t="shared" si="7"/>
        <v>99</v>
      </c>
      <c r="B106" s="45">
        <v>44499</v>
      </c>
      <c r="C106" s="46" t="s">
        <v>317</v>
      </c>
      <c r="D106" s="46" t="s">
        <v>318</v>
      </c>
      <c r="E106" s="46" t="s">
        <v>11</v>
      </c>
      <c r="F106" s="46" t="s">
        <v>41</v>
      </c>
      <c r="G106" s="47">
        <v>9</v>
      </c>
      <c r="H106" s="48">
        <f>VLOOKUP(F106,[1]SUPERMAX!$C$1:$D$65536,2,FALSE)</f>
        <v>48</v>
      </c>
      <c r="I106" s="48">
        <f t="shared" si="4"/>
        <v>27</v>
      </c>
      <c r="J106" s="48">
        <f t="shared" si="5"/>
        <v>108</v>
      </c>
      <c r="K106" s="48">
        <v>30</v>
      </c>
      <c r="L106" s="48"/>
      <c r="M106" s="48">
        <f t="shared" si="6"/>
        <v>597</v>
      </c>
      <c r="N106" s="49" t="s">
        <v>319</v>
      </c>
    </row>
    <row r="107" spans="1:14" s="19" customFormat="1" ht="15">
      <c r="A107" s="44">
        <f t="shared" si="7"/>
        <v>100</v>
      </c>
      <c r="B107" s="45">
        <v>44499</v>
      </c>
      <c r="C107" s="46" t="s">
        <v>320</v>
      </c>
      <c r="D107" s="46" t="s">
        <v>321</v>
      </c>
      <c r="E107" s="46" t="s">
        <v>11</v>
      </c>
      <c r="F107" s="46" t="s">
        <v>164</v>
      </c>
      <c r="G107" s="47">
        <v>10</v>
      </c>
      <c r="H107" s="48">
        <f>VLOOKUP(F107,[1]SUPERMAX!$C$1:$D$65536,2,FALSE)</f>
        <v>69.599999999999994</v>
      </c>
      <c r="I107" s="48">
        <f t="shared" si="4"/>
        <v>30</v>
      </c>
      <c r="J107" s="48">
        <f t="shared" si="5"/>
        <v>120</v>
      </c>
      <c r="K107" s="48">
        <v>30</v>
      </c>
      <c r="L107" s="48"/>
      <c r="M107" s="48">
        <f t="shared" si="6"/>
        <v>876</v>
      </c>
      <c r="N107" s="49" t="s">
        <v>165</v>
      </c>
    </row>
    <row r="108" spans="1:14" s="19" customFormat="1" ht="15">
      <c r="A108" s="44">
        <f t="shared" si="7"/>
        <v>101</v>
      </c>
      <c r="B108" s="45">
        <v>44499</v>
      </c>
      <c r="C108" s="46" t="s">
        <v>322</v>
      </c>
      <c r="D108" s="46" t="s">
        <v>323</v>
      </c>
      <c r="E108" s="46" t="s">
        <v>11</v>
      </c>
      <c r="F108" s="46" t="s">
        <v>28</v>
      </c>
      <c r="G108" s="47">
        <v>14</v>
      </c>
      <c r="H108" s="48">
        <f>VLOOKUP(F108,[1]SUPERMAX!$C$1:$D$65536,2,FALSE)</f>
        <v>33.6</v>
      </c>
      <c r="I108" s="48">
        <f t="shared" si="4"/>
        <v>42</v>
      </c>
      <c r="J108" s="48">
        <f t="shared" si="5"/>
        <v>168</v>
      </c>
      <c r="K108" s="48">
        <v>30</v>
      </c>
      <c r="L108" s="48"/>
      <c r="M108" s="48">
        <f t="shared" si="6"/>
        <v>710.40000000000009</v>
      </c>
      <c r="N108" s="49" t="s">
        <v>67</v>
      </c>
    </row>
    <row r="109" spans="1:14" s="19" customFormat="1" ht="15">
      <c r="A109" s="44">
        <f t="shared" si="7"/>
        <v>102</v>
      </c>
      <c r="B109" s="45">
        <v>44499</v>
      </c>
      <c r="C109" s="46" t="s">
        <v>324</v>
      </c>
      <c r="D109" s="46" t="s">
        <v>325</v>
      </c>
      <c r="E109" s="46" t="s">
        <v>11</v>
      </c>
      <c r="F109" s="46" t="s">
        <v>31</v>
      </c>
      <c r="G109" s="47">
        <v>8</v>
      </c>
      <c r="H109" s="48">
        <f>VLOOKUP(F109,[1]SUPERMAX!$C$1:$D$65536,2,FALSE)</f>
        <v>132</v>
      </c>
      <c r="I109" s="48">
        <f t="shared" si="4"/>
        <v>24</v>
      </c>
      <c r="J109" s="48">
        <f t="shared" si="5"/>
        <v>96</v>
      </c>
      <c r="K109" s="48">
        <v>30</v>
      </c>
      <c r="L109" s="48">
        <v>450</v>
      </c>
      <c r="M109" s="48">
        <f t="shared" si="6"/>
        <v>1656</v>
      </c>
      <c r="N109" s="49" t="s">
        <v>60</v>
      </c>
    </row>
    <row r="110" spans="1:14" s="19" customFormat="1" ht="15">
      <c r="A110" s="44">
        <f t="shared" si="7"/>
        <v>103</v>
      </c>
      <c r="B110" s="45">
        <v>44499</v>
      </c>
      <c r="C110" s="46" t="s">
        <v>326</v>
      </c>
      <c r="D110" s="46" t="s">
        <v>327</v>
      </c>
      <c r="E110" s="46" t="s">
        <v>11</v>
      </c>
      <c r="F110" s="46" t="s">
        <v>36</v>
      </c>
      <c r="G110" s="47">
        <v>7</v>
      </c>
      <c r="H110" s="48">
        <f>VLOOKUP(F110,[1]SUPERMAX!$C$1:$D$65536,2,FALSE)</f>
        <v>90</v>
      </c>
      <c r="I110" s="48">
        <f t="shared" si="4"/>
        <v>21</v>
      </c>
      <c r="J110" s="48">
        <f t="shared" si="5"/>
        <v>84</v>
      </c>
      <c r="K110" s="48">
        <v>30</v>
      </c>
      <c r="L110" s="48"/>
      <c r="M110" s="48">
        <f t="shared" si="6"/>
        <v>765</v>
      </c>
      <c r="N110" s="49" t="s">
        <v>68</v>
      </c>
    </row>
    <row r="111" spans="1:14" s="19" customFormat="1" ht="15">
      <c r="A111" s="44">
        <f t="shared" si="7"/>
        <v>104</v>
      </c>
      <c r="B111" s="45">
        <v>44499</v>
      </c>
      <c r="C111" s="46" t="s">
        <v>328</v>
      </c>
      <c r="D111" s="46" t="s">
        <v>329</v>
      </c>
      <c r="E111" s="46" t="s">
        <v>11</v>
      </c>
      <c r="F111" s="46" t="s">
        <v>21</v>
      </c>
      <c r="G111" s="47">
        <v>5</v>
      </c>
      <c r="H111" s="48">
        <f>VLOOKUP(F111,[1]SUPERMAX!$C$1:$D$65536,2,FALSE)</f>
        <v>48</v>
      </c>
      <c r="I111" s="48">
        <f t="shared" si="4"/>
        <v>15</v>
      </c>
      <c r="J111" s="48">
        <f t="shared" si="5"/>
        <v>60</v>
      </c>
      <c r="K111" s="48">
        <v>30</v>
      </c>
      <c r="L111" s="48"/>
      <c r="M111" s="48">
        <f t="shared" si="6"/>
        <v>345</v>
      </c>
      <c r="N111" s="49" t="s">
        <v>269</v>
      </c>
    </row>
    <row r="112" spans="1:14" s="19" customFormat="1" ht="15">
      <c r="A112" s="44">
        <f t="shared" si="7"/>
        <v>105</v>
      </c>
      <c r="B112" s="45">
        <v>44499</v>
      </c>
      <c r="C112" s="46" t="s">
        <v>330</v>
      </c>
      <c r="D112" s="46" t="s">
        <v>331</v>
      </c>
      <c r="E112" s="46" t="s">
        <v>11</v>
      </c>
      <c r="F112" s="46" t="s">
        <v>46</v>
      </c>
      <c r="G112" s="47">
        <v>4</v>
      </c>
      <c r="H112" s="48">
        <f>VLOOKUP(F112,[1]SUPERMAX!$C$1:$D$65536,2,FALSE)</f>
        <v>72</v>
      </c>
      <c r="I112" s="48">
        <f t="shared" si="4"/>
        <v>12</v>
      </c>
      <c r="J112" s="48">
        <f t="shared" si="5"/>
        <v>48</v>
      </c>
      <c r="K112" s="48">
        <v>30</v>
      </c>
      <c r="L112" s="48"/>
      <c r="M112" s="48">
        <f t="shared" si="6"/>
        <v>378</v>
      </c>
      <c r="N112" s="49" t="s">
        <v>82</v>
      </c>
    </row>
    <row r="113" spans="1:14" s="19" customFormat="1" ht="15">
      <c r="A113" s="44">
        <f t="shared" si="7"/>
        <v>106</v>
      </c>
      <c r="B113" s="45">
        <v>44499</v>
      </c>
      <c r="C113" s="46" t="s">
        <v>332</v>
      </c>
      <c r="D113" s="46" t="s">
        <v>333</v>
      </c>
      <c r="E113" s="46" t="s">
        <v>11</v>
      </c>
      <c r="F113" s="46" t="s">
        <v>29</v>
      </c>
      <c r="G113" s="47">
        <v>5</v>
      </c>
      <c r="H113" s="48">
        <f>VLOOKUP(F113,[1]SUPERMAX!$C$1:$D$65536,2,FALSE)</f>
        <v>120</v>
      </c>
      <c r="I113" s="48">
        <f t="shared" si="4"/>
        <v>15</v>
      </c>
      <c r="J113" s="48">
        <f t="shared" si="5"/>
        <v>60</v>
      </c>
      <c r="K113" s="48">
        <v>30</v>
      </c>
      <c r="L113" s="48"/>
      <c r="M113" s="48">
        <f t="shared" si="6"/>
        <v>705</v>
      </c>
      <c r="N113" s="49" t="s">
        <v>56</v>
      </c>
    </row>
    <row r="114" spans="1:14" s="19" customFormat="1" ht="15">
      <c r="A114" s="44">
        <f t="shared" si="7"/>
        <v>107</v>
      </c>
      <c r="B114" s="45">
        <v>44499</v>
      </c>
      <c r="C114" s="46" t="s">
        <v>334</v>
      </c>
      <c r="D114" s="46" t="s">
        <v>335</v>
      </c>
      <c r="E114" s="46" t="s">
        <v>11</v>
      </c>
      <c r="F114" s="46" t="s">
        <v>336</v>
      </c>
      <c r="G114" s="47">
        <v>2</v>
      </c>
      <c r="H114" s="48">
        <f>VLOOKUP(F114,[1]SUPERMAX!$C$1:$D$65536,2,FALSE)</f>
        <v>102</v>
      </c>
      <c r="I114" s="48">
        <f t="shared" si="4"/>
        <v>6</v>
      </c>
      <c r="J114" s="48">
        <f t="shared" si="5"/>
        <v>24</v>
      </c>
      <c r="K114" s="48">
        <v>30</v>
      </c>
      <c r="L114" s="48"/>
      <c r="M114" s="48">
        <f t="shared" si="6"/>
        <v>264</v>
      </c>
      <c r="N114" s="49" t="s">
        <v>337</v>
      </c>
    </row>
    <row r="115" spans="1:14" s="19" customFormat="1" ht="15">
      <c r="A115" s="44">
        <f t="shared" si="7"/>
        <v>108</v>
      </c>
      <c r="B115" s="45">
        <v>44499</v>
      </c>
      <c r="C115" s="46" t="s">
        <v>338</v>
      </c>
      <c r="D115" s="46" t="s">
        <v>339</v>
      </c>
      <c r="E115" s="46" t="s">
        <v>11</v>
      </c>
      <c r="F115" s="46" t="s">
        <v>44</v>
      </c>
      <c r="G115" s="47">
        <v>2</v>
      </c>
      <c r="H115" s="48">
        <f>VLOOKUP(F115,[1]SUPERMAX!$C$1:$D$65536,2,FALSE)</f>
        <v>57.6</v>
      </c>
      <c r="I115" s="48">
        <f t="shared" si="4"/>
        <v>6</v>
      </c>
      <c r="J115" s="48">
        <f t="shared" si="5"/>
        <v>24</v>
      </c>
      <c r="K115" s="48">
        <v>30</v>
      </c>
      <c r="L115" s="48"/>
      <c r="M115" s="48">
        <f t="shared" si="6"/>
        <v>175.2</v>
      </c>
      <c r="N115" s="49" t="s">
        <v>237</v>
      </c>
    </row>
    <row r="116" spans="1:14" s="19" customFormat="1" ht="15">
      <c r="A116" s="44">
        <f t="shared" si="7"/>
        <v>109</v>
      </c>
      <c r="B116" s="45">
        <v>44499</v>
      </c>
      <c r="C116" s="46" t="s">
        <v>340</v>
      </c>
      <c r="D116" s="46" t="s">
        <v>341</v>
      </c>
      <c r="E116" s="46" t="s">
        <v>11</v>
      </c>
      <c r="F116" s="46" t="s">
        <v>49</v>
      </c>
      <c r="G116" s="47">
        <v>8</v>
      </c>
      <c r="H116" s="48">
        <f>VLOOKUP(F116,[1]SUPERMAX!$C$1:$D$65536,2,FALSE)</f>
        <v>81.599999999999994</v>
      </c>
      <c r="I116" s="48">
        <f t="shared" si="4"/>
        <v>24</v>
      </c>
      <c r="J116" s="48">
        <f t="shared" si="5"/>
        <v>96</v>
      </c>
      <c r="K116" s="48">
        <v>30</v>
      </c>
      <c r="L116" s="48"/>
      <c r="M116" s="48">
        <f t="shared" si="6"/>
        <v>802.8</v>
      </c>
      <c r="N116" s="49" t="s">
        <v>86</v>
      </c>
    </row>
    <row r="117" spans="1:14" s="19" customFormat="1" ht="15">
      <c r="A117" s="44">
        <f t="shared" si="7"/>
        <v>110</v>
      </c>
      <c r="B117" s="45">
        <v>44499</v>
      </c>
      <c r="C117" s="46" t="s">
        <v>342</v>
      </c>
      <c r="D117" s="46" t="s">
        <v>343</v>
      </c>
      <c r="E117" s="46" t="s">
        <v>11</v>
      </c>
      <c r="F117" s="46" t="s">
        <v>28</v>
      </c>
      <c r="G117" s="47">
        <v>10</v>
      </c>
      <c r="H117" s="48">
        <f>VLOOKUP(F117,[1]SUPERMAX!$C$1:$D$65536,2,FALSE)</f>
        <v>33.6</v>
      </c>
      <c r="I117" s="48">
        <f t="shared" si="4"/>
        <v>30</v>
      </c>
      <c r="J117" s="48">
        <f t="shared" si="5"/>
        <v>120</v>
      </c>
      <c r="K117" s="48">
        <v>30</v>
      </c>
      <c r="L117" s="48"/>
      <c r="M117" s="48">
        <f t="shared" si="6"/>
        <v>516</v>
      </c>
      <c r="N117" s="49" t="s">
        <v>55</v>
      </c>
    </row>
    <row r="118" spans="1:14" s="19" customFormat="1" ht="15">
      <c r="A118" s="44">
        <f t="shared" si="7"/>
        <v>111</v>
      </c>
      <c r="B118" s="45">
        <v>44499</v>
      </c>
      <c r="C118" s="46" t="s">
        <v>344</v>
      </c>
      <c r="D118" s="46" t="s">
        <v>345</v>
      </c>
      <c r="E118" s="46" t="s">
        <v>11</v>
      </c>
      <c r="F118" s="46" t="s">
        <v>51</v>
      </c>
      <c r="G118" s="47">
        <v>6</v>
      </c>
      <c r="H118" s="48">
        <f>VLOOKUP(F118,[1]SUPERMAX!$C$1:$D$65536,2,FALSE)</f>
        <v>50</v>
      </c>
      <c r="I118" s="48">
        <f t="shared" si="4"/>
        <v>18</v>
      </c>
      <c r="J118" s="48">
        <f t="shared" si="5"/>
        <v>72</v>
      </c>
      <c r="K118" s="48">
        <v>30</v>
      </c>
      <c r="L118" s="48"/>
      <c r="M118" s="48">
        <f t="shared" si="6"/>
        <v>420</v>
      </c>
      <c r="N118" s="49" t="s">
        <v>346</v>
      </c>
    </row>
    <row r="119" spans="1:14" s="19" customFormat="1" ht="15">
      <c r="A119" s="44">
        <f t="shared" si="7"/>
        <v>112</v>
      </c>
      <c r="B119" s="45">
        <v>44499</v>
      </c>
      <c r="C119" s="46" t="s">
        <v>347</v>
      </c>
      <c r="D119" s="46" t="s">
        <v>348</v>
      </c>
      <c r="E119" s="46" t="s">
        <v>11</v>
      </c>
      <c r="F119" s="46" t="s">
        <v>53</v>
      </c>
      <c r="G119" s="47">
        <v>7</v>
      </c>
      <c r="H119" s="48">
        <f>VLOOKUP(F119,[1]SUPERMAX!$C$1:$D$65536,2,FALSE)</f>
        <v>150</v>
      </c>
      <c r="I119" s="48">
        <f t="shared" si="4"/>
        <v>21</v>
      </c>
      <c r="J119" s="48">
        <f t="shared" si="5"/>
        <v>84</v>
      </c>
      <c r="K119" s="48">
        <v>30</v>
      </c>
      <c r="L119" s="48"/>
      <c r="M119" s="48">
        <f t="shared" si="6"/>
        <v>1185</v>
      </c>
      <c r="N119" s="49" t="s">
        <v>90</v>
      </c>
    </row>
    <row r="120" spans="1:14" s="19" customFormat="1" ht="15">
      <c r="A120" s="44">
        <f t="shared" si="7"/>
        <v>113</v>
      </c>
      <c r="B120" s="45">
        <v>44499</v>
      </c>
      <c r="C120" s="46" t="s">
        <v>349</v>
      </c>
      <c r="D120" s="46" t="s">
        <v>350</v>
      </c>
      <c r="E120" s="46" t="s">
        <v>11</v>
      </c>
      <c r="F120" s="46" t="s">
        <v>35</v>
      </c>
      <c r="G120" s="47">
        <v>10</v>
      </c>
      <c r="H120" s="48">
        <f>VLOOKUP(F120,[1]SUPERMAX!$C$1:$D$65536,2,FALSE)</f>
        <v>48</v>
      </c>
      <c r="I120" s="48">
        <f t="shared" si="4"/>
        <v>30</v>
      </c>
      <c r="J120" s="48">
        <f t="shared" si="5"/>
        <v>120</v>
      </c>
      <c r="K120" s="48">
        <v>30</v>
      </c>
      <c r="L120" s="48">
        <v>450</v>
      </c>
      <c r="M120" s="48">
        <f t="shared" si="6"/>
        <v>1110</v>
      </c>
      <c r="N120" s="49" t="s">
        <v>66</v>
      </c>
    </row>
    <row r="121" spans="1:14" s="19" customFormat="1" ht="15">
      <c r="A121" s="44">
        <f t="shared" si="7"/>
        <v>114</v>
      </c>
      <c r="B121" s="45">
        <v>44499</v>
      </c>
      <c r="C121" s="46" t="s">
        <v>351</v>
      </c>
      <c r="D121" s="46" t="s">
        <v>352</v>
      </c>
      <c r="E121" s="46" t="s">
        <v>11</v>
      </c>
      <c r="F121" s="46" t="s">
        <v>34</v>
      </c>
      <c r="G121" s="47">
        <v>5</v>
      </c>
      <c r="H121" s="48">
        <f>VLOOKUP(F121,[1]SUPERMAX!$C$1:$D$65536,2,FALSE)</f>
        <v>96</v>
      </c>
      <c r="I121" s="48">
        <f t="shared" si="4"/>
        <v>15</v>
      </c>
      <c r="J121" s="48">
        <f t="shared" si="5"/>
        <v>60</v>
      </c>
      <c r="K121" s="48">
        <v>30</v>
      </c>
      <c r="L121" s="48"/>
      <c r="M121" s="48">
        <f t="shared" si="6"/>
        <v>585</v>
      </c>
      <c r="N121" s="49" t="s">
        <v>64</v>
      </c>
    </row>
    <row r="122" spans="1:14" s="19" customFormat="1" ht="15">
      <c r="A122" s="44">
        <f t="shared" si="7"/>
        <v>115</v>
      </c>
      <c r="B122" s="45">
        <v>44499</v>
      </c>
      <c r="C122" s="46" t="s">
        <v>353</v>
      </c>
      <c r="D122" s="46" t="s">
        <v>354</v>
      </c>
      <c r="E122" s="46" t="s">
        <v>11</v>
      </c>
      <c r="F122" s="46" t="s">
        <v>17</v>
      </c>
      <c r="G122" s="47">
        <v>3</v>
      </c>
      <c r="H122" s="48">
        <f>VLOOKUP(F122,[1]SUPERMAX!$C$1:$D$65536,2,FALSE)</f>
        <v>42</v>
      </c>
      <c r="I122" s="48">
        <f t="shared" si="4"/>
        <v>9</v>
      </c>
      <c r="J122" s="48">
        <f t="shared" si="5"/>
        <v>36</v>
      </c>
      <c r="K122" s="48">
        <v>30</v>
      </c>
      <c r="L122" s="48"/>
      <c r="M122" s="48">
        <f t="shared" si="6"/>
        <v>201</v>
      </c>
      <c r="N122" s="49" t="s">
        <v>59</v>
      </c>
    </row>
    <row r="123" spans="1:14" s="19" customFormat="1" ht="15">
      <c r="A123" s="44">
        <f t="shared" si="7"/>
        <v>116</v>
      </c>
      <c r="B123" s="45">
        <v>44499</v>
      </c>
      <c r="C123" s="46" t="s">
        <v>355</v>
      </c>
      <c r="D123" s="46" t="s">
        <v>356</v>
      </c>
      <c r="E123" s="46" t="s">
        <v>11</v>
      </c>
      <c r="F123" s="46" t="s">
        <v>14</v>
      </c>
      <c r="G123" s="47">
        <v>4</v>
      </c>
      <c r="H123" s="48">
        <f>VLOOKUP(F123,[1]SUPERMAX!$C$1:$D$65536,2,FALSE)</f>
        <v>51.6</v>
      </c>
      <c r="I123" s="48">
        <f t="shared" si="4"/>
        <v>12</v>
      </c>
      <c r="J123" s="48">
        <f t="shared" si="5"/>
        <v>48</v>
      </c>
      <c r="K123" s="48">
        <v>30</v>
      </c>
      <c r="L123" s="48"/>
      <c r="M123" s="48">
        <f t="shared" si="6"/>
        <v>296.39999999999998</v>
      </c>
      <c r="N123" s="49" t="s">
        <v>76</v>
      </c>
    </row>
    <row r="124" spans="1:14" s="19" customFormat="1" ht="15">
      <c r="A124" s="44">
        <f t="shared" si="7"/>
        <v>117</v>
      </c>
      <c r="B124" s="45">
        <v>44499</v>
      </c>
      <c r="C124" s="46" t="s">
        <v>357</v>
      </c>
      <c r="D124" s="46" t="s">
        <v>358</v>
      </c>
      <c r="E124" s="46" t="s">
        <v>11</v>
      </c>
      <c r="F124" s="46" t="s">
        <v>29</v>
      </c>
      <c r="G124" s="47">
        <v>1</v>
      </c>
      <c r="H124" s="48">
        <f>VLOOKUP(F124,[1]SUPERMAX!$C$1:$D$65536,2,FALSE)</f>
        <v>120</v>
      </c>
      <c r="I124" s="48">
        <f t="shared" si="4"/>
        <v>3</v>
      </c>
      <c r="J124" s="48">
        <f t="shared" si="5"/>
        <v>12</v>
      </c>
      <c r="K124" s="48">
        <v>30</v>
      </c>
      <c r="L124" s="48"/>
      <c r="M124" s="48">
        <f t="shared" si="6"/>
        <v>165</v>
      </c>
      <c r="N124" s="49" t="s">
        <v>56</v>
      </c>
    </row>
    <row r="125" spans="1:14" s="19" customFormat="1" ht="15">
      <c r="A125" s="44">
        <f t="shared" si="7"/>
        <v>118</v>
      </c>
      <c r="B125" s="45">
        <v>44499</v>
      </c>
      <c r="C125" s="46" t="s">
        <v>359</v>
      </c>
      <c r="D125" s="46" t="s">
        <v>360</v>
      </c>
      <c r="E125" s="46" t="s">
        <v>11</v>
      </c>
      <c r="F125" s="46" t="s">
        <v>16</v>
      </c>
      <c r="G125" s="47">
        <v>11</v>
      </c>
      <c r="H125" s="48">
        <f>VLOOKUP(F125,[1]SUPERMAX!$C$1:$D$65536,2,FALSE)</f>
        <v>48</v>
      </c>
      <c r="I125" s="48">
        <f t="shared" si="4"/>
        <v>33</v>
      </c>
      <c r="J125" s="48">
        <f t="shared" si="5"/>
        <v>132</v>
      </c>
      <c r="K125" s="48">
        <v>30</v>
      </c>
      <c r="L125" s="48"/>
      <c r="M125" s="48">
        <f t="shared" si="6"/>
        <v>723</v>
      </c>
      <c r="N125" s="49" t="s">
        <v>69</v>
      </c>
    </row>
    <row r="126" spans="1:14" s="19" customFormat="1" ht="15">
      <c r="A126" s="44">
        <f t="shared" si="7"/>
        <v>119</v>
      </c>
      <c r="B126" s="45">
        <v>44499</v>
      </c>
      <c r="C126" s="46" t="s">
        <v>361</v>
      </c>
      <c r="D126" s="46" t="s">
        <v>362</v>
      </c>
      <c r="E126" s="46" t="s">
        <v>11</v>
      </c>
      <c r="F126" s="46" t="s">
        <v>128</v>
      </c>
      <c r="G126" s="47">
        <v>8</v>
      </c>
      <c r="H126" s="48">
        <v>30</v>
      </c>
      <c r="I126" s="48">
        <f t="shared" si="4"/>
        <v>24</v>
      </c>
      <c r="J126" s="48">
        <f t="shared" si="5"/>
        <v>96</v>
      </c>
      <c r="K126" s="48">
        <v>30</v>
      </c>
      <c r="L126" s="48"/>
      <c r="M126" s="48">
        <f t="shared" si="6"/>
        <v>390</v>
      </c>
      <c r="N126" s="49" t="s">
        <v>57</v>
      </c>
    </row>
    <row r="127" spans="1:14" s="19" customFormat="1" ht="15">
      <c r="A127" s="44">
        <f t="shared" si="7"/>
        <v>120</v>
      </c>
      <c r="B127" s="45">
        <v>44499</v>
      </c>
      <c r="C127" s="46" t="s">
        <v>363</v>
      </c>
      <c r="D127" s="46" t="s">
        <v>364</v>
      </c>
      <c r="E127" s="46" t="s">
        <v>11</v>
      </c>
      <c r="F127" s="46" t="s">
        <v>48</v>
      </c>
      <c r="G127" s="47">
        <v>10</v>
      </c>
      <c r="H127" s="48">
        <f>VLOOKUP(F127,[1]SUPERMAX!$C$1:$D$65536,2,FALSE)</f>
        <v>48</v>
      </c>
      <c r="I127" s="48">
        <f t="shared" si="4"/>
        <v>30</v>
      </c>
      <c r="J127" s="48">
        <f t="shared" si="5"/>
        <v>120</v>
      </c>
      <c r="K127" s="48">
        <v>30</v>
      </c>
      <c r="L127" s="48"/>
      <c r="M127" s="48">
        <f t="shared" si="6"/>
        <v>660</v>
      </c>
      <c r="N127" s="49" t="s">
        <v>92</v>
      </c>
    </row>
    <row r="128" spans="1:14" s="19" customFormat="1" ht="15">
      <c r="A128" s="44">
        <f t="shared" si="7"/>
        <v>121</v>
      </c>
      <c r="B128" s="45">
        <v>44499</v>
      </c>
      <c r="C128" s="46" t="s">
        <v>365</v>
      </c>
      <c r="D128" s="46" t="s">
        <v>366</v>
      </c>
      <c r="E128" s="46" t="s">
        <v>11</v>
      </c>
      <c r="F128" s="46" t="s">
        <v>54</v>
      </c>
      <c r="G128" s="47">
        <v>2</v>
      </c>
      <c r="H128" s="48">
        <f>VLOOKUP(F128,[1]SUPERMAX!$C$1:$D$65536,2,FALSE)</f>
        <v>81.599999999999994</v>
      </c>
      <c r="I128" s="48">
        <f t="shared" si="4"/>
        <v>6</v>
      </c>
      <c r="J128" s="48">
        <f t="shared" si="5"/>
        <v>24</v>
      </c>
      <c r="K128" s="48">
        <v>30</v>
      </c>
      <c r="L128" s="48"/>
      <c r="M128" s="48">
        <f t="shared" si="6"/>
        <v>223.2</v>
      </c>
      <c r="N128" s="49" t="s">
        <v>91</v>
      </c>
    </row>
    <row r="129" spans="1:14" s="19" customFormat="1" ht="15">
      <c r="A129" s="44">
        <f t="shared" si="7"/>
        <v>122</v>
      </c>
      <c r="B129" s="45">
        <v>44499</v>
      </c>
      <c r="C129" s="46" t="s">
        <v>367</v>
      </c>
      <c r="D129" s="46" t="s">
        <v>368</v>
      </c>
      <c r="E129" s="46" t="s">
        <v>11</v>
      </c>
      <c r="F129" s="46" t="s">
        <v>97</v>
      </c>
      <c r="G129" s="47">
        <v>1</v>
      </c>
      <c r="H129" s="48">
        <f>VLOOKUP(F129,[1]SUPERMAX!$C$1:$D$65536,2,FALSE)</f>
        <v>96</v>
      </c>
      <c r="I129" s="48">
        <f t="shared" si="4"/>
        <v>3</v>
      </c>
      <c r="J129" s="48">
        <f t="shared" si="5"/>
        <v>12</v>
      </c>
      <c r="K129" s="48">
        <v>30</v>
      </c>
      <c r="L129" s="48"/>
      <c r="M129" s="48">
        <f t="shared" si="6"/>
        <v>141</v>
      </c>
      <c r="N129" s="49" t="s">
        <v>94</v>
      </c>
    </row>
    <row r="130" spans="1:14" s="19" customFormat="1" ht="15">
      <c r="A130" s="44">
        <f t="shared" si="7"/>
        <v>123</v>
      </c>
      <c r="B130" s="45">
        <v>44499</v>
      </c>
      <c r="C130" s="46" t="s">
        <v>369</v>
      </c>
      <c r="D130" s="46" t="s">
        <v>370</v>
      </c>
      <c r="E130" s="46" t="s">
        <v>11</v>
      </c>
      <c r="F130" s="46" t="s">
        <v>28</v>
      </c>
      <c r="G130" s="47">
        <v>2</v>
      </c>
      <c r="H130" s="48">
        <f>VLOOKUP(F130,[1]SUPERMAX!$C$1:$D$65536,2,FALSE)</f>
        <v>33.6</v>
      </c>
      <c r="I130" s="48">
        <f t="shared" si="4"/>
        <v>6</v>
      </c>
      <c r="J130" s="48">
        <f t="shared" si="5"/>
        <v>24</v>
      </c>
      <c r="K130" s="48">
        <v>30</v>
      </c>
      <c r="L130" s="48"/>
      <c r="M130" s="48">
        <f t="shared" si="6"/>
        <v>127.2</v>
      </c>
      <c r="N130" s="49" t="s">
        <v>67</v>
      </c>
    </row>
    <row r="131" spans="1:14" s="19" customFormat="1" ht="15">
      <c r="A131" s="44">
        <f t="shared" si="7"/>
        <v>124</v>
      </c>
      <c r="B131" s="45">
        <v>44499</v>
      </c>
      <c r="C131" s="46" t="s">
        <v>371</v>
      </c>
      <c r="D131" s="46" t="s">
        <v>372</v>
      </c>
      <c r="E131" s="46" t="s">
        <v>11</v>
      </c>
      <c r="F131" s="46" t="s">
        <v>104</v>
      </c>
      <c r="G131" s="47">
        <v>4</v>
      </c>
      <c r="H131" s="48">
        <f>VLOOKUP(F131,[1]SUPERMAX!$C$1:$D$65536,2,FALSE)</f>
        <v>70</v>
      </c>
      <c r="I131" s="48">
        <f t="shared" si="4"/>
        <v>12</v>
      </c>
      <c r="J131" s="48">
        <f t="shared" si="5"/>
        <v>48</v>
      </c>
      <c r="K131" s="48">
        <v>30</v>
      </c>
      <c r="L131" s="48"/>
      <c r="M131" s="48">
        <f t="shared" si="6"/>
        <v>370</v>
      </c>
      <c r="N131" s="49" t="s">
        <v>73</v>
      </c>
    </row>
    <row r="132" spans="1:14" s="19" customFormat="1" ht="15">
      <c r="A132" s="44">
        <f t="shared" si="7"/>
        <v>125</v>
      </c>
      <c r="B132" s="45">
        <v>44499</v>
      </c>
      <c r="C132" s="46" t="s">
        <v>373</v>
      </c>
      <c r="D132" s="46" t="s">
        <v>374</v>
      </c>
      <c r="E132" s="46" t="s">
        <v>11</v>
      </c>
      <c r="F132" s="46" t="s">
        <v>41</v>
      </c>
      <c r="G132" s="47">
        <v>4</v>
      </c>
      <c r="H132" s="48">
        <f>VLOOKUP(F132,[1]SUPERMAX!$C$1:$D$65536,2,FALSE)</f>
        <v>48</v>
      </c>
      <c r="I132" s="48">
        <f t="shared" si="4"/>
        <v>12</v>
      </c>
      <c r="J132" s="48">
        <f t="shared" si="5"/>
        <v>48</v>
      </c>
      <c r="K132" s="48">
        <v>30</v>
      </c>
      <c r="L132" s="48">
        <v>450</v>
      </c>
      <c r="M132" s="48">
        <f t="shared" si="6"/>
        <v>732</v>
      </c>
      <c r="N132" s="49" t="s">
        <v>319</v>
      </c>
    </row>
    <row r="133" spans="1:14" s="19" customFormat="1" ht="15">
      <c r="A133" s="54" t="s">
        <v>100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1">
        <v>125</v>
      </c>
      <c r="N133" s="25"/>
    </row>
    <row r="134" spans="1:14" s="39" customFormat="1" ht="15">
      <c r="A134" s="54" t="s">
        <v>375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2">
        <f>SUM(M8:M133)</f>
        <v>68759</v>
      </c>
      <c r="N134" s="53"/>
    </row>
    <row r="135" spans="1:14" s="19" customFormat="1" ht="16.5" customHeight="1">
      <c r="A135" s="20"/>
      <c r="B135" s="21"/>
      <c r="C135" s="35"/>
      <c r="D135" s="21"/>
      <c r="E135" s="20"/>
      <c r="F135" s="22"/>
      <c r="G135" s="23">
        <f>SUM(G8:G132)</f>
        <v>769</v>
      </c>
      <c r="H135" s="24"/>
      <c r="I135" s="24"/>
    </row>
    <row r="136" spans="1:14" ht="12">
      <c r="A136" s="55" t="s">
        <v>7</v>
      </c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</row>
    <row r="137" spans="1:14" ht="12">
      <c r="A137" s="56" t="s">
        <v>105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</row>
    <row r="138" spans="1:14">
      <c r="A138" s="26"/>
      <c r="B138" s="26"/>
      <c r="C138" s="26"/>
      <c r="D138" s="26"/>
      <c r="E138" s="26"/>
      <c r="F138" s="27"/>
      <c r="G138" s="26"/>
      <c r="H138" s="26"/>
      <c r="I138" s="26"/>
    </row>
    <row r="139" spans="1:14" s="12" customFormat="1" ht="15" customHeight="1">
      <c r="A139" s="18" t="s">
        <v>2</v>
      </c>
      <c r="B139" s="28"/>
      <c r="C139" s="11"/>
      <c r="D139" s="11"/>
      <c r="F139" s="29"/>
      <c r="G139" s="11"/>
      <c r="H139" s="11"/>
      <c r="I139" s="11"/>
    </row>
    <row r="140" spans="1:14" s="12" customFormat="1" ht="15" customHeight="1">
      <c r="A140" s="18"/>
      <c r="B140" s="28"/>
      <c r="C140" s="11"/>
      <c r="D140" s="11"/>
      <c r="F140" s="29"/>
      <c r="G140" s="11"/>
      <c r="H140" s="11"/>
      <c r="I140" s="11"/>
    </row>
    <row r="141" spans="1:14" ht="15" customHeight="1">
      <c r="A141" s="30"/>
    </row>
    <row r="142" spans="1:14" ht="15" customHeight="1">
      <c r="A142" s="30" t="s">
        <v>3</v>
      </c>
    </row>
    <row r="143" spans="1:14" ht="15" customHeight="1">
      <c r="A143" s="34"/>
    </row>
    <row r="144" spans="1:14" ht="15" customHeight="1"/>
    <row r="145" ht="15" customHeight="1"/>
    <row r="146" ht="15" customHeight="1"/>
  </sheetData>
  <sortState ref="B9:N161">
    <sortCondition ref="B9:B161"/>
    <sortCondition ref="C9:C161"/>
  </sortState>
  <mergeCells count="4">
    <mergeCell ref="A133:L133"/>
    <mergeCell ref="A134:L134"/>
    <mergeCell ref="A136:M136"/>
    <mergeCell ref="A137:M137"/>
  </mergeCells>
  <conditionalFormatting sqref="C52:C56">
    <cfRule type="duplicateValues" dxfId="4" priority="10"/>
  </conditionalFormatting>
  <conditionalFormatting sqref="C78">
    <cfRule type="duplicateValues" dxfId="3" priority="8"/>
  </conditionalFormatting>
  <conditionalFormatting sqref="C126">
    <cfRule type="duplicateValues" dxfId="2" priority="6"/>
  </conditionalFormatting>
  <conditionalFormatting sqref="C127">
    <cfRule type="duplicateValues" dxfId="1" priority="2"/>
  </conditionalFormatting>
  <conditionalFormatting sqref="C127:C132 C57:C77 C8:C51 C79:C125">
    <cfRule type="duplicateValues" dxfId="0" priority="18"/>
  </conditionalFormatting>
  <dataValidations count="2">
    <dataValidation type="custom" allowBlank="1" showInputMessage="1" showErrorMessage="1" sqref="A136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37:A138"/>
  </dataValidations>
  <printOptions horizontalCentered="1"/>
  <pageMargins left="7.8740157480315001E-2" right="3.9370078740157501E-2" top="1.2" bottom="0.6" header="0.196850393700787" footer="0.2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B7"/>
  <sheetViews>
    <sheetView workbookViewId="0">
      <selection activeCell="H22" sqref="H22"/>
    </sheetView>
  </sheetViews>
  <sheetFormatPr defaultRowHeight="15"/>
  <cols>
    <col min="2" max="2" width="54.5703125" style="1" bestFit="1" customWidth="1"/>
    <col min="3" max="3" width="12.85546875" customWidth="1"/>
  </cols>
  <sheetData>
    <row r="6" spans="2:2">
      <c r="B6" s="2"/>
    </row>
    <row r="7" spans="2:2"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2021-11-10T10:48:34Z</cp:lastPrinted>
  <dcterms:created xsi:type="dcterms:W3CDTF">2010-04-08T11:28:01Z</dcterms:created>
  <dcterms:modified xsi:type="dcterms:W3CDTF">2021-11-20T13:41:17Z</dcterms:modified>
</cp:coreProperties>
</file>