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70" yWindow="570" windowWidth="19815" windowHeight="9150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L5" i="1"/>
  <c r="L6"/>
  <c r="L7"/>
  <c r="L8"/>
  <c r="L9"/>
  <c r="L10"/>
  <c r="L4"/>
  <c r="L11"/>
  <c r="I5"/>
  <c r="J5"/>
  <c r="I6"/>
  <c r="J6"/>
  <c r="I7"/>
  <c r="J7"/>
  <c r="I8"/>
  <c r="J8"/>
  <c r="I9"/>
  <c r="J9"/>
  <c r="I10"/>
  <c r="J10"/>
  <c r="J4"/>
  <c r="I4"/>
  <c r="H5"/>
  <c r="H6"/>
  <c r="H7"/>
  <c r="H8"/>
  <c r="H9"/>
  <c r="H10"/>
  <c r="H4"/>
</calcChain>
</file>

<file path=xl/sharedStrings.xml><?xml version="1.0" encoding="utf-8"?>
<sst xmlns="http://schemas.openxmlformats.org/spreadsheetml/2006/main" count="53" uniqueCount="45">
  <si>
    <t>16/5/2025</t>
  </si>
  <si>
    <t>174</t>
  </si>
  <si>
    <t>03/5/2025</t>
  </si>
  <si>
    <t>109</t>
  </si>
  <si>
    <t>20/5/2025</t>
  </si>
  <si>
    <t>192</t>
  </si>
  <si>
    <t>22/5/2025</t>
  </si>
  <si>
    <t>189</t>
  </si>
  <si>
    <t>107</t>
  </si>
  <si>
    <t>05/5/2025</t>
  </si>
  <si>
    <t>115</t>
  </si>
  <si>
    <t>10/5/2025</t>
  </si>
  <si>
    <t>135</t>
  </si>
  <si>
    <t>SL</t>
  </si>
  <si>
    <t>DATE</t>
  </si>
  <si>
    <t>LR NO</t>
  </si>
  <si>
    <t>INV NO</t>
  </si>
  <si>
    <t>FROM</t>
  </si>
  <si>
    <t>TO</t>
  </si>
  <si>
    <t>CASE</t>
  </si>
  <si>
    <t>DO/02427</t>
  </si>
  <si>
    <t>DO/03021</t>
  </si>
  <si>
    <t>DO/03122</t>
  </si>
  <si>
    <t>MA/01194</t>
  </si>
  <si>
    <t>MA/01252</t>
  </si>
  <si>
    <t>MA/01403</t>
  </si>
  <si>
    <t>PATTAMUNDAI</t>
  </si>
  <si>
    <t>PURI</t>
  </si>
  <si>
    <t>NAYAGARH</t>
  </si>
  <si>
    <t>NIMAPARA</t>
  </si>
  <si>
    <t>GUDIA KATENI</t>
  </si>
  <si>
    <t>BARIPADA</t>
  </si>
  <si>
    <t>CTC</t>
  </si>
  <si>
    <t>RATE</t>
  </si>
  <si>
    <t>HLM</t>
  </si>
  <si>
    <t>DD.CH.</t>
  </si>
  <si>
    <t>LR.CH.</t>
  </si>
  <si>
    <t>AMOUNT</t>
  </si>
  <si>
    <t>INVOICE
PRAGATI LOGISTICS,SAMANTA SAHI KHUNTIA LANE,8984191006
GST No:21AGHPB9356M1Z9</t>
  </si>
  <si>
    <t xml:space="preserve">L N TRADERS
Address:L N TRADERSWARD NO - 17  25 BUXIBAZARCUTTACK,8093725375
GST No:21DCBPR0932Q1ZG
</t>
  </si>
  <si>
    <t>Thanking you for your business.
PRAGATI LOGISTICS</t>
  </si>
  <si>
    <t>Kindly, verify &amp; confirm within 7 days, else GST will be filed by 20th JUNE, 2025. 
GST to be paid by Consignor under Reverse Charge Mechanism(RCM) as per GST.</t>
  </si>
  <si>
    <t>DO/5890</t>
  </si>
  <si>
    <t xml:space="preserve">Bill Date: 31/05/2025
Bill NO : 6616
Total Amount : 1394.00
</t>
  </si>
  <si>
    <t>(RUPEES ONE THOUSAND THREE HUNDRED NINETY FOUR ONLY)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</si>
</sst>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0" fontId="2" fillId="0" borderId="1" xfId="0" applyNumberFormat="1" applyFont="1" applyBorder="1"/>
    <xf numFmtId="2" fontId="0" fillId="0" borderId="1" xfId="0" applyNumberFormat="1" applyFont="1" applyBorder="1"/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171451</xdr:colOff>
      <xdr:row>0</xdr:row>
      <xdr:rowOff>38100</xdr:rowOff>
    </xdr:from>
    <xdr:to>
      <xdr:col>7</xdr:col>
      <xdr:colOff>209551</xdr:colOff>
      <xdr:row>0</xdr:row>
      <xdr:rowOff>1028700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1" y="38100"/>
          <a:ext cx="3695700" cy="99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>
        <row r="4">
          <cell r="B4" t="str">
            <v>ANGUL</v>
          </cell>
          <cell r="C4">
            <v>35</v>
          </cell>
        </row>
        <row r="5">
          <cell r="B5" t="str">
            <v>BALASORE</v>
          </cell>
          <cell r="C5">
            <v>40</v>
          </cell>
        </row>
        <row r="6">
          <cell r="B6" t="str">
            <v>BARIPADA</v>
          </cell>
          <cell r="C6">
            <v>45</v>
          </cell>
        </row>
        <row r="7">
          <cell r="B7" t="str">
            <v>BHADRAK</v>
          </cell>
          <cell r="C7">
            <v>35</v>
          </cell>
        </row>
        <row r="8">
          <cell r="B8" t="str">
            <v>BHUBANESWAR</v>
          </cell>
          <cell r="C8">
            <v>30</v>
          </cell>
        </row>
        <row r="9">
          <cell r="B9" t="str">
            <v>DHENKANAL</v>
          </cell>
          <cell r="C9">
            <v>35</v>
          </cell>
        </row>
        <row r="10">
          <cell r="B10" t="str">
            <v>JAJPUR ROAD</v>
          </cell>
          <cell r="C10">
            <v>40</v>
          </cell>
        </row>
        <row r="11">
          <cell r="B11" t="str">
            <v>JALESWAR</v>
          </cell>
          <cell r="C11">
            <v>60</v>
          </cell>
        </row>
        <row r="12">
          <cell r="B12" t="str">
            <v>JEYPORE</v>
          </cell>
          <cell r="C12">
            <v>80</v>
          </cell>
        </row>
        <row r="13">
          <cell r="B13" t="str">
            <v>KENDRAPARA</v>
          </cell>
          <cell r="C13">
            <v>35</v>
          </cell>
        </row>
        <row r="14">
          <cell r="B14" t="str">
            <v>NAYAGARH</v>
          </cell>
          <cell r="C14">
            <v>40</v>
          </cell>
        </row>
        <row r="15">
          <cell r="B15" t="str">
            <v>NIMAPARA</v>
          </cell>
          <cell r="C15">
            <v>35</v>
          </cell>
        </row>
        <row r="16">
          <cell r="B16" t="str">
            <v>PARADEEP</v>
          </cell>
          <cell r="C16">
            <v>35</v>
          </cell>
        </row>
        <row r="17">
          <cell r="B17" t="str">
            <v>PURI</v>
          </cell>
          <cell r="C17">
            <v>40</v>
          </cell>
        </row>
        <row r="18">
          <cell r="B18" t="str">
            <v>RAYAGADA</v>
          </cell>
          <cell r="C18">
            <v>60</v>
          </cell>
        </row>
        <row r="19">
          <cell r="B19" t="str">
            <v>ROURKELA</v>
          </cell>
          <cell r="C19">
            <v>45</v>
          </cell>
        </row>
        <row r="20">
          <cell r="B20" t="str">
            <v>SORO</v>
          </cell>
          <cell r="C20">
            <v>40</v>
          </cell>
        </row>
        <row r="21">
          <cell r="B21" t="str">
            <v>TALCHER</v>
          </cell>
          <cell r="C21">
            <v>35</v>
          </cell>
        </row>
        <row r="22">
          <cell r="B22" t="str">
            <v>TIRTOL</v>
          </cell>
          <cell r="C22">
            <v>35</v>
          </cell>
        </row>
        <row r="23">
          <cell r="B23" t="str">
            <v>CHOUDWAR</v>
          </cell>
          <cell r="C23">
            <v>30</v>
          </cell>
        </row>
        <row r="24">
          <cell r="B24" t="str">
            <v>JATNI</v>
          </cell>
          <cell r="C24">
            <v>35</v>
          </cell>
        </row>
        <row r="25">
          <cell r="B25" t="str">
            <v>PATTAMUNDAI</v>
          </cell>
          <cell r="C25">
            <v>40</v>
          </cell>
        </row>
        <row r="26">
          <cell r="B26" t="str">
            <v>BARI</v>
          </cell>
          <cell r="C26">
            <v>45</v>
          </cell>
        </row>
        <row r="27">
          <cell r="B27" t="str">
            <v>BOLANGIR</v>
          </cell>
          <cell r="C27">
            <v>60</v>
          </cell>
        </row>
        <row r="28">
          <cell r="B28" t="str">
            <v>JHARSUGUDA</v>
          </cell>
          <cell r="C28">
            <v>50</v>
          </cell>
        </row>
        <row r="29">
          <cell r="B29" t="str">
            <v>JANKIA</v>
          </cell>
          <cell r="C29">
            <v>40</v>
          </cell>
        </row>
        <row r="30">
          <cell r="B30" t="str">
            <v>GUDIA KATENI</v>
          </cell>
          <cell r="C30">
            <v>45</v>
          </cell>
        </row>
        <row r="31">
          <cell r="B31" t="str">
            <v>PHULBANI</v>
          </cell>
          <cell r="C31">
            <v>60</v>
          </cell>
        </row>
        <row r="32">
          <cell r="B32" t="str">
            <v>BERHAMPUR</v>
          </cell>
          <cell r="C32">
            <v>40</v>
          </cell>
        </row>
        <row r="33">
          <cell r="B33" t="str">
            <v>JAGATSINGHPUR</v>
          </cell>
          <cell r="C33">
            <v>35</v>
          </cell>
        </row>
      </sheetData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3"/>
  <sheetViews>
    <sheetView tabSelected="1" workbookViewId="0">
      <selection activeCell="N5" sqref="N5"/>
    </sheetView>
  </sheetViews>
  <sheetFormatPr defaultRowHeight="15"/>
  <cols>
    <col min="1" max="1" width="2.85546875" bestFit="1" customWidth="1"/>
    <col min="2" max="2" width="9.7109375" bestFit="1" customWidth="1"/>
    <col min="3" max="3" width="9.85546875" bestFit="1" customWidth="1"/>
    <col min="4" max="4" width="7.5703125" bestFit="1" customWidth="1"/>
    <col min="5" max="5" width="6.42578125" bestFit="1" customWidth="1"/>
    <col min="6" max="6" width="14.42578125" bestFit="1" customWidth="1"/>
    <col min="7" max="7" width="5.42578125" bestFit="1" customWidth="1"/>
    <col min="9" max="9" width="5.5703125" bestFit="1" customWidth="1"/>
    <col min="10" max="10" width="7.140625" bestFit="1" customWidth="1"/>
    <col min="11" max="11" width="6.5703125" bestFit="1" customWidth="1"/>
    <col min="12" max="12" width="9.42578125" bestFit="1" customWidth="1"/>
  </cols>
  <sheetData>
    <row r="1" spans="1:12" s="4" customFormat="1" ht="90" customHeight="1">
      <c r="A1" s="11"/>
      <c r="B1" s="12"/>
      <c r="C1" s="12"/>
      <c r="D1" s="12"/>
      <c r="E1" s="12"/>
      <c r="F1" s="12"/>
      <c r="G1" s="12"/>
      <c r="H1" s="13"/>
      <c r="I1" s="14" t="s">
        <v>38</v>
      </c>
      <c r="J1" s="14"/>
      <c r="K1" s="14"/>
      <c r="L1" s="14"/>
    </row>
    <row r="2" spans="1:12" s="4" customFormat="1" ht="63" customHeight="1">
      <c r="A2" s="11" t="s">
        <v>39</v>
      </c>
      <c r="B2" s="12"/>
      <c r="C2" s="12"/>
      <c r="D2" s="12"/>
      <c r="E2" s="12"/>
      <c r="F2" s="12"/>
      <c r="G2" s="12"/>
      <c r="H2" s="13"/>
      <c r="I2" s="14" t="s">
        <v>43</v>
      </c>
      <c r="J2" s="14"/>
      <c r="K2" s="14"/>
      <c r="L2" s="14"/>
    </row>
    <row r="3" spans="1:12" s="3" customFormat="1">
      <c r="A3" s="2" t="s">
        <v>13</v>
      </c>
      <c r="B3" s="2" t="s">
        <v>14</v>
      </c>
      <c r="C3" s="2" t="s">
        <v>15</v>
      </c>
      <c r="D3" s="2" t="s">
        <v>16</v>
      </c>
      <c r="E3" s="2" t="s">
        <v>17</v>
      </c>
      <c r="F3" s="2" t="s">
        <v>18</v>
      </c>
      <c r="G3" s="2" t="s">
        <v>19</v>
      </c>
      <c r="H3" s="2" t="s">
        <v>33</v>
      </c>
      <c r="I3" s="2" t="s">
        <v>34</v>
      </c>
      <c r="J3" s="2" t="s">
        <v>35</v>
      </c>
      <c r="K3" s="2" t="s">
        <v>36</v>
      </c>
      <c r="L3" s="2" t="s">
        <v>37</v>
      </c>
    </row>
    <row r="4" spans="1:12">
      <c r="A4" s="1">
        <v>1</v>
      </c>
      <c r="B4" s="1" t="s">
        <v>2</v>
      </c>
      <c r="C4" s="1" t="s">
        <v>20</v>
      </c>
      <c r="D4" s="1" t="s">
        <v>3</v>
      </c>
      <c r="E4" s="1" t="s">
        <v>32</v>
      </c>
      <c r="F4" s="1" t="s">
        <v>27</v>
      </c>
      <c r="G4" s="1">
        <v>1</v>
      </c>
      <c r="H4" s="8">
        <f>VLOOKUP(F4,'[1]L N TRADERS'!$B$4:$C$33,2,FALSE)</f>
        <v>40</v>
      </c>
      <c r="I4" s="8">
        <f>G4*2</f>
        <v>2</v>
      </c>
      <c r="J4" s="8">
        <f>G4*10</f>
        <v>10</v>
      </c>
      <c r="K4" s="8">
        <v>35</v>
      </c>
      <c r="L4" s="8">
        <f>G4*H4+I4+J4+K4</f>
        <v>87</v>
      </c>
    </row>
    <row r="5" spans="1:12">
      <c r="A5" s="1">
        <v>2</v>
      </c>
      <c r="B5" s="1" t="s">
        <v>2</v>
      </c>
      <c r="C5" s="1" t="s">
        <v>23</v>
      </c>
      <c r="D5" s="1" t="s">
        <v>8</v>
      </c>
      <c r="E5" s="1" t="s">
        <v>32</v>
      </c>
      <c r="F5" s="1" t="s">
        <v>30</v>
      </c>
      <c r="G5" s="1">
        <v>2</v>
      </c>
      <c r="H5" s="8">
        <f>VLOOKUP(F5,'[1]L N TRADERS'!$B$4:$C$33,2,FALSE)</f>
        <v>45</v>
      </c>
      <c r="I5" s="8">
        <f t="shared" ref="I5:I10" si="0">G5*2</f>
        <v>4</v>
      </c>
      <c r="J5" s="8">
        <f t="shared" ref="J5:J10" si="1">G5*10</f>
        <v>20</v>
      </c>
      <c r="K5" s="8">
        <v>35</v>
      </c>
      <c r="L5" s="8">
        <f t="shared" ref="L5:L10" si="2">G5*H5+I5+J5+K5</f>
        <v>149</v>
      </c>
    </row>
    <row r="6" spans="1:12">
      <c r="A6" s="1">
        <v>3</v>
      </c>
      <c r="B6" s="1" t="s">
        <v>9</v>
      </c>
      <c r="C6" s="1" t="s">
        <v>24</v>
      </c>
      <c r="D6" s="1" t="s">
        <v>10</v>
      </c>
      <c r="E6" s="1" t="s">
        <v>32</v>
      </c>
      <c r="F6" s="1" t="s">
        <v>31</v>
      </c>
      <c r="G6" s="1">
        <v>3</v>
      </c>
      <c r="H6" s="8">
        <f>VLOOKUP(F6,'[1]L N TRADERS'!$B$4:$C$33,2,FALSE)</f>
        <v>45</v>
      </c>
      <c r="I6" s="8">
        <f t="shared" si="0"/>
        <v>6</v>
      </c>
      <c r="J6" s="8">
        <f t="shared" si="1"/>
        <v>30</v>
      </c>
      <c r="K6" s="8">
        <v>35</v>
      </c>
      <c r="L6" s="8">
        <f t="shared" si="2"/>
        <v>206</v>
      </c>
    </row>
    <row r="7" spans="1:12">
      <c r="A7" s="1">
        <v>4</v>
      </c>
      <c r="B7" s="1" t="s">
        <v>11</v>
      </c>
      <c r="C7" s="1" t="s">
        <v>25</v>
      </c>
      <c r="D7" s="1" t="s">
        <v>12</v>
      </c>
      <c r="E7" s="1" t="s">
        <v>32</v>
      </c>
      <c r="F7" s="1" t="s">
        <v>30</v>
      </c>
      <c r="G7" s="1">
        <v>2</v>
      </c>
      <c r="H7" s="8">
        <f>VLOOKUP(F7,'[1]L N TRADERS'!$B$4:$C$33,2,FALSE)</f>
        <v>45</v>
      </c>
      <c r="I7" s="8">
        <f t="shared" si="0"/>
        <v>4</v>
      </c>
      <c r="J7" s="8">
        <f t="shared" si="1"/>
        <v>20</v>
      </c>
      <c r="K7" s="8">
        <v>35</v>
      </c>
      <c r="L7" s="8">
        <f t="shared" si="2"/>
        <v>149</v>
      </c>
    </row>
    <row r="8" spans="1:12">
      <c r="A8" s="1">
        <v>5</v>
      </c>
      <c r="B8" s="1" t="s">
        <v>0</v>
      </c>
      <c r="C8" s="7" t="s">
        <v>42</v>
      </c>
      <c r="D8" s="1" t="s">
        <v>1</v>
      </c>
      <c r="E8" s="1" t="s">
        <v>32</v>
      </c>
      <c r="F8" s="1" t="s">
        <v>26</v>
      </c>
      <c r="G8" s="1">
        <v>6</v>
      </c>
      <c r="H8" s="8">
        <f>VLOOKUP(F8,'[1]L N TRADERS'!$B$4:$C$33,2,FALSE)</f>
        <v>40</v>
      </c>
      <c r="I8" s="8">
        <f t="shared" si="0"/>
        <v>12</v>
      </c>
      <c r="J8" s="8">
        <f t="shared" si="1"/>
        <v>60</v>
      </c>
      <c r="K8" s="8">
        <v>35</v>
      </c>
      <c r="L8" s="8">
        <f t="shared" si="2"/>
        <v>347</v>
      </c>
    </row>
    <row r="9" spans="1:12">
      <c r="A9" s="1">
        <v>6</v>
      </c>
      <c r="B9" s="1" t="s">
        <v>4</v>
      </c>
      <c r="C9" s="1" t="s">
        <v>21</v>
      </c>
      <c r="D9" s="1" t="s">
        <v>5</v>
      </c>
      <c r="E9" s="1" t="s">
        <v>32</v>
      </c>
      <c r="F9" s="1" t="s">
        <v>28</v>
      </c>
      <c r="G9" s="1">
        <v>2</v>
      </c>
      <c r="H9" s="8">
        <f>VLOOKUP(F9,'[1]L N TRADERS'!$B$4:$C$33,2,FALSE)</f>
        <v>40</v>
      </c>
      <c r="I9" s="8">
        <f t="shared" si="0"/>
        <v>4</v>
      </c>
      <c r="J9" s="8">
        <f t="shared" si="1"/>
        <v>20</v>
      </c>
      <c r="K9" s="8">
        <v>35</v>
      </c>
      <c r="L9" s="8">
        <f t="shared" si="2"/>
        <v>139</v>
      </c>
    </row>
    <row r="10" spans="1:12">
      <c r="A10" s="1">
        <v>7</v>
      </c>
      <c r="B10" s="1" t="s">
        <v>6</v>
      </c>
      <c r="C10" s="1" t="s">
        <v>22</v>
      </c>
      <c r="D10" s="1" t="s">
        <v>7</v>
      </c>
      <c r="E10" s="1" t="s">
        <v>32</v>
      </c>
      <c r="F10" s="1" t="s">
        <v>29</v>
      </c>
      <c r="G10" s="1">
        <v>6</v>
      </c>
      <c r="H10" s="8">
        <f>VLOOKUP(F10,'[1]L N TRADERS'!$B$4:$C$33,2,FALSE)</f>
        <v>35</v>
      </c>
      <c r="I10" s="8">
        <f t="shared" si="0"/>
        <v>12</v>
      </c>
      <c r="J10" s="8">
        <f t="shared" si="1"/>
        <v>60</v>
      </c>
      <c r="K10" s="8">
        <v>35</v>
      </c>
      <c r="L10" s="8">
        <f t="shared" si="2"/>
        <v>317</v>
      </c>
    </row>
    <row r="11" spans="1:12" s="6" customFormat="1">
      <c r="A11" s="15" t="s">
        <v>44</v>
      </c>
      <c r="B11" s="16"/>
      <c r="C11" s="16"/>
      <c r="D11" s="16"/>
      <c r="E11" s="16"/>
      <c r="F11" s="16"/>
      <c r="G11" s="16"/>
      <c r="H11" s="17"/>
      <c r="I11" s="17"/>
      <c r="J11" s="17"/>
      <c r="K11" s="18"/>
      <c r="L11" s="5">
        <f>SUM(L4:L10)</f>
        <v>1394</v>
      </c>
    </row>
    <row r="12" spans="1:12" s="6" customFormat="1" ht="30" customHeight="1">
      <c r="A12" s="9" t="s">
        <v>41</v>
      </c>
      <c r="B12" s="9"/>
      <c r="C12" s="9"/>
      <c r="D12" s="9"/>
      <c r="E12" s="9"/>
      <c r="F12" s="9"/>
      <c r="G12" s="9"/>
      <c r="H12" s="10"/>
      <c r="I12" s="10"/>
      <c r="J12" s="10"/>
      <c r="K12" s="10"/>
      <c r="L12" s="10"/>
    </row>
    <row r="13" spans="1:12" s="6" customFormat="1" ht="30" customHeight="1">
      <c r="A13" s="9" t="s">
        <v>40</v>
      </c>
      <c r="B13" s="9"/>
      <c r="C13" s="9"/>
      <c r="D13" s="9"/>
      <c r="E13" s="9"/>
      <c r="F13" s="9"/>
      <c r="G13" s="9"/>
      <c r="H13" s="10"/>
      <c r="I13" s="10"/>
      <c r="J13" s="10"/>
      <c r="K13" s="10"/>
      <c r="L13" s="10"/>
    </row>
  </sheetData>
  <sortState ref="B2:G8">
    <sortCondition ref="B2:B8"/>
  </sortState>
  <mergeCells count="7">
    <mergeCell ref="A13:L13"/>
    <mergeCell ref="A1:H1"/>
    <mergeCell ref="I1:L1"/>
    <mergeCell ref="A2:H2"/>
    <mergeCell ref="I2:L2"/>
    <mergeCell ref="A11:K11"/>
    <mergeCell ref="A12:L12"/>
  </mergeCells>
  <conditionalFormatting sqref="C11:C13">
    <cfRule type="duplicateValues" dxfId="0" priority="1"/>
  </conditionalFormatting>
  <pageMargins left="0.37" right="0.21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LENOVO</cp:lastModifiedBy>
  <cp:lastPrinted>2025-06-19T10:54:40Z</cp:lastPrinted>
  <dcterms:created xsi:type="dcterms:W3CDTF">2025-06-17T12:50:02Z</dcterms:created>
  <dcterms:modified xsi:type="dcterms:W3CDTF">2025-06-19T10:54:44Z</dcterms:modified>
</cp:coreProperties>
</file>