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5" i="1"/>
  <c r="L18"/>
  <c r="L6"/>
  <c r="L7"/>
  <c r="L8"/>
  <c r="L9"/>
  <c r="L10"/>
  <c r="L11"/>
  <c r="L12"/>
  <c r="L13"/>
  <c r="L14"/>
  <c r="L15"/>
  <c r="L16"/>
  <c r="L17"/>
  <c r="L4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6" l="1"/>
  <c r="H4"/>
  <c r="H5" l="1"/>
  <c r="H8"/>
  <c r="H10"/>
  <c r="H11"/>
  <c r="H13"/>
  <c r="H15"/>
  <c r="H16"/>
  <c r="H17"/>
</calcChain>
</file>

<file path=xl/sharedStrings.xml><?xml version="1.0" encoding="utf-8"?>
<sst xmlns="http://schemas.openxmlformats.org/spreadsheetml/2006/main" count="88" uniqueCount="63">
  <si>
    <t>INVOICE
PRAGATI LOGISTICS,SAMANTA SAHI KHUNTIA LANE,8984191006
GST No:21AGHPB9356M1Z9</t>
  </si>
  <si>
    <t>DD</t>
  </si>
  <si>
    <t>06/8/2024</t>
  </si>
  <si>
    <t>50</t>
  </si>
  <si>
    <t>48</t>
  </si>
  <si>
    <t>08/8/2024</t>
  </si>
  <si>
    <t>49</t>
  </si>
  <si>
    <t>54</t>
  </si>
  <si>
    <t>53</t>
  </si>
  <si>
    <t>12/8/2024</t>
  </si>
  <si>
    <t>59</t>
  </si>
  <si>
    <t>14/8/2024</t>
  </si>
  <si>
    <t>62</t>
  </si>
  <si>
    <t>64</t>
  </si>
  <si>
    <t>60</t>
  </si>
  <si>
    <t>61</t>
  </si>
  <si>
    <t>57</t>
  </si>
  <si>
    <t>58</t>
  </si>
  <si>
    <t>65</t>
  </si>
  <si>
    <t>19/8/2024</t>
  </si>
  <si>
    <t>66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</si>
  <si>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</si>
  <si>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</si>
  <si>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PL/JA/10312</t>
  </si>
  <si>
    <t>PL/JA/10396</t>
  </si>
  <si>
    <t>PL/JA/10518</t>
  </si>
  <si>
    <t>PL/JA/10457</t>
  </si>
  <si>
    <t>PL/JA/10484</t>
  </si>
  <si>
    <t>PL/JA/10830</t>
  </si>
  <si>
    <t>PL/JA/10955</t>
  </si>
  <si>
    <t>PL/JA/11010</t>
  </si>
  <si>
    <t>PL/JA/11014</t>
  </si>
  <si>
    <t>PL/JA/11015</t>
  </si>
  <si>
    <t>PL/JA/10778</t>
  </si>
  <si>
    <t>PL/JA/10813</t>
  </si>
  <si>
    <t>PL/JA/10911</t>
  </si>
  <si>
    <t>PL/JA/11261</t>
  </si>
  <si>
    <t>SL</t>
  </si>
  <si>
    <t>DATE</t>
  </si>
  <si>
    <t>LR NO</t>
  </si>
  <si>
    <t>FROM</t>
  </si>
  <si>
    <t>TO</t>
  </si>
  <si>
    <t>INV NO</t>
  </si>
  <si>
    <t>CASE</t>
  </si>
  <si>
    <t>RAIRANGPUR</t>
  </si>
  <si>
    <t>CHANDBALI</t>
  </si>
  <si>
    <t>PHULBANI</t>
  </si>
  <si>
    <t>BERHAMPUR</t>
  </si>
  <si>
    <t>BARIPADA</t>
  </si>
  <si>
    <t>TALCHER</t>
  </si>
  <si>
    <t>SAMARAIPUR</t>
  </si>
  <si>
    <t>SORO</t>
  </si>
  <si>
    <t>ARADI</t>
  </si>
  <si>
    <t>KORAPUT</t>
  </si>
  <si>
    <t>BASUDEVPUR</t>
  </si>
  <si>
    <t>CTC</t>
  </si>
  <si>
    <t xml:space="preserve">KALINGA HERITAGE INDUSTRIES
Address:DAHALIABAG,BHANPUR DAHALIABAG,BHANPUR CUTTACK,9338089920
GST No:21CUVPR5055D1ZF
</t>
  </si>
  <si>
    <t>RATE</t>
  </si>
  <si>
    <t>HAM</t>
  </si>
  <si>
    <t>LR</t>
  </si>
  <si>
    <t>AMOUNT</t>
  </si>
  <si>
    <t>(RUPEES SIX THOUSAND FIVE HUNDRED THIRTY FIVE ONLY)</t>
  </si>
  <si>
    <t xml:space="preserve">Bill Date:31/08/2024
Bill #:Inv-18267/24-25
Total Amount:6535.00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</si>
</sst>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152400</xdr:rowOff>
    </xdr:from>
    <xdr:to>
      <xdr:col>7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52400"/>
          <a:ext cx="38004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KALINGA%20HERITAGE%20INDUSTI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KALINGA%20HERITAGE%20INDU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SORO</v>
          </cell>
          <cell r="F4" t="str">
            <v>20</v>
          </cell>
          <cell r="G4">
            <v>10</v>
          </cell>
          <cell r="H4">
            <v>90</v>
          </cell>
        </row>
        <row r="5">
          <cell r="E5" t="str">
            <v>CHANDBALI</v>
          </cell>
          <cell r="F5" t="str">
            <v>19</v>
          </cell>
          <cell r="G5">
            <v>8</v>
          </cell>
          <cell r="H5">
            <v>70</v>
          </cell>
        </row>
        <row r="6">
          <cell r="E6" t="str">
            <v>BALIGUDA</v>
          </cell>
          <cell r="F6" t="str">
            <v>24</v>
          </cell>
          <cell r="G6">
            <v>2</v>
          </cell>
          <cell r="H6">
            <v>120</v>
          </cell>
        </row>
        <row r="7">
          <cell r="E7" t="str">
            <v>ARADI</v>
          </cell>
          <cell r="F7" t="str">
            <v>18</v>
          </cell>
          <cell r="G7">
            <v>10</v>
          </cell>
          <cell r="H7">
            <v>90</v>
          </cell>
        </row>
        <row r="8">
          <cell r="E8" t="str">
            <v>BERHAMPUR</v>
          </cell>
          <cell r="F8" t="str">
            <v>23</v>
          </cell>
          <cell r="G8">
            <v>2</v>
          </cell>
          <cell r="H8">
            <v>90</v>
          </cell>
        </row>
        <row r="9">
          <cell r="E9" t="str">
            <v>JEYPORE</v>
          </cell>
          <cell r="F9" t="str">
            <v>25</v>
          </cell>
          <cell r="G9">
            <v>2</v>
          </cell>
          <cell r="H9">
            <v>90</v>
          </cell>
        </row>
        <row r="10">
          <cell r="E10" t="str">
            <v>RAIRANGPUR</v>
          </cell>
          <cell r="F10" t="str">
            <v>21</v>
          </cell>
          <cell r="G10">
            <v>3</v>
          </cell>
          <cell r="H10">
            <v>110</v>
          </cell>
        </row>
        <row r="11">
          <cell r="E11" t="str">
            <v>BASUDEVPUR</v>
          </cell>
          <cell r="F11" t="str">
            <v>22</v>
          </cell>
          <cell r="G11">
            <v>3</v>
          </cell>
          <cell r="H11">
            <v>110</v>
          </cell>
        </row>
        <row r="12">
          <cell r="E12" t="str">
            <v>BRAJARAJNAGAR</v>
          </cell>
          <cell r="F12" t="str">
            <v>28</v>
          </cell>
          <cell r="G12">
            <v>3</v>
          </cell>
          <cell r="H12">
            <v>120</v>
          </cell>
        </row>
        <row r="13">
          <cell r="E13" t="str">
            <v>ARADI</v>
          </cell>
          <cell r="F13" t="str">
            <v>26</v>
          </cell>
          <cell r="G13">
            <v>10</v>
          </cell>
          <cell r="H13">
            <v>90</v>
          </cell>
        </row>
        <row r="14">
          <cell r="E14" t="str">
            <v>KAMARGAON</v>
          </cell>
          <cell r="F14" t="str">
            <v>27</v>
          </cell>
          <cell r="G14">
            <v>5</v>
          </cell>
          <cell r="H14">
            <v>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 xml:space="preserve">PARALAKHEMUNDI </v>
          </cell>
          <cell r="F4" t="str">
            <v>31</v>
          </cell>
          <cell r="G4">
            <v>10</v>
          </cell>
          <cell r="H4">
            <v>135</v>
          </cell>
        </row>
        <row r="5">
          <cell r="E5" t="str">
            <v>ARADI</v>
          </cell>
          <cell r="F5" t="str">
            <v>30</v>
          </cell>
          <cell r="G5">
            <v>8</v>
          </cell>
          <cell r="H5">
            <v>90</v>
          </cell>
        </row>
        <row r="6">
          <cell r="E6" t="str">
            <v>KORAPUT</v>
          </cell>
          <cell r="F6" t="str">
            <v>35</v>
          </cell>
          <cell r="G6">
            <v>2</v>
          </cell>
          <cell r="H6">
            <v>130</v>
          </cell>
        </row>
        <row r="7">
          <cell r="E7" t="str">
            <v>CHANDBALI</v>
          </cell>
          <cell r="F7" t="str">
            <v>33</v>
          </cell>
          <cell r="G7">
            <v>8</v>
          </cell>
          <cell r="H7">
            <v>70</v>
          </cell>
        </row>
        <row r="8">
          <cell r="E8" t="str">
            <v>SORO</v>
          </cell>
          <cell r="F8" t="str">
            <v>32</v>
          </cell>
          <cell r="G8">
            <v>10</v>
          </cell>
          <cell r="H8">
            <v>90</v>
          </cell>
        </row>
        <row r="9">
          <cell r="E9" t="str">
            <v>BASUDEVPUR</v>
          </cell>
          <cell r="F9" t="str">
            <v>36</v>
          </cell>
          <cell r="G9">
            <v>5</v>
          </cell>
          <cell r="H9">
            <v>110</v>
          </cell>
        </row>
        <row r="10">
          <cell r="E10" t="str">
            <v>PHULBANI</v>
          </cell>
          <cell r="F10" t="str">
            <v>34</v>
          </cell>
          <cell r="G10">
            <v>2</v>
          </cell>
          <cell r="H10">
            <v>120</v>
          </cell>
        </row>
        <row r="11">
          <cell r="E11" t="str">
            <v>ARADI</v>
          </cell>
          <cell r="F11" t="str">
            <v>38</v>
          </cell>
          <cell r="G11">
            <v>5</v>
          </cell>
          <cell r="H11">
            <v>90</v>
          </cell>
        </row>
        <row r="12">
          <cell r="E12" t="str">
            <v>JAJPUR TOWN</v>
          </cell>
          <cell r="F12" t="str">
            <v>41</v>
          </cell>
          <cell r="G12">
            <v>2</v>
          </cell>
          <cell r="H12">
            <v>85</v>
          </cell>
        </row>
        <row r="13">
          <cell r="E13" t="str">
            <v>KUAKHIA</v>
          </cell>
          <cell r="F13" t="str">
            <v>42</v>
          </cell>
          <cell r="G13">
            <v>2</v>
          </cell>
          <cell r="H13">
            <v>70</v>
          </cell>
        </row>
        <row r="14">
          <cell r="E14" t="str">
            <v>SORO</v>
          </cell>
          <cell r="F14" t="str">
            <v>39</v>
          </cell>
          <cell r="G14">
            <v>5</v>
          </cell>
          <cell r="H14">
            <v>90</v>
          </cell>
        </row>
        <row r="15">
          <cell r="E15" t="str">
            <v>CHANDBALI</v>
          </cell>
          <cell r="F15" t="str">
            <v>40</v>
          </cell>
          <cell r="G15">
            <v>5</v>
          </cell>
          <cell r="H15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5.25" customHeight="1">
      <c r="A2" s="16" t="s">
        <v>56</v>
      </c>
      <c r="B2" s="17"/>
      <c r="C2" s="17"/>
      <c r="D2" s="17"/>
      <c r="E2" s="17"/>
      <c r="F2" s="17"/>
      <c r="G2" s="17"/>
      <c r="H2" s="18"/>
      <c r="I2" s="19" t="s">
        <v>62</v>
      </c>
      <c r="J2" s="19"/>
      <c r="K2" s="19"/>
      <c r="L2" s="19"/>
    </row>
    <row r="3" spans="1:12" s="3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9" t="s">
        <v>57</v>
      </c>
      <c r="I3" s="9" t="s">
        <v>58</v>
      </c>
      <c r="J3" s="7" t="s">
        <v>1</v>
      </c>
      <c r="K3" s="9" t="s">
        <v>59</v>
      </c>
      <c r="L3" s="9" t="s">
        <v>60</v>
      </c>
    </row>
    <row r="4" spans="1:12">
      <c r="A4" s="4">
        <v>1</v>
      </c>
      <c r="B4" s="4" t="s">
        <v>2</v>
      </c>
      <c r="C4" s="4" t="s">
        <v>23</v>
      </c>
      <c r="D4" s="8" t="s">
        <v>55</v>
      </c>
      <c r="E4" s="4" t="s">
        <v>44</v>
      </c>
      <c r="F4" s="4" t="s">
        <v>3</v>
      </c>
      <c r="G4" s="4">
        <v>3</v>
      </c>
      <c r="H4" s="6">
        <f>VLOOKUP(E4,[1]Invoice!$E$4:$H$14,4,FALSE)</f>
        <v>110</v>
      </c>
      <c r="I4" s="6">
        <f>G4*2</f>
        <v>6</v>
      </c>
      <c r="J4" s="6">
        <f>G4*15</f>
        <v>45</v>
      </c>
      <c r="K4" s="6">
        <v>50</v>
      </c>
      <c r="L4" s="6">
        <f>G4*H4+I4+J4+K4</f>
        <v>431</v>
      </c>
    </row>
    <row r="5" spans="1:12">
      <c r="A5" s="4">
        <v>2</v>
      </c>
      <c r="B5" s="4" t="s">
        <v>2</v>
      </c>
      <c r="C5" s="4" t="s">
        <v>24</v>
      </c>
      <c r="D5" s="8" t="s">
        <v>55</v>
      </c>
      <c r="E5" s="4" t="s">
        <v>45</v>
      </c>
      <c r="F5" s="4" t="s">
        <v>4</v>
      </c>
      <c r="G5" s="4">
        <v>6</v>
      </c>
      <c r="H5" s="6">
        <f>VLOOKUP(E5,[2]Invoice!$E$4:$H$15,4,FALSE)</f>
        <v>70</v>
      </c>
      <c r="I5" s="6">
        <f t="shared" ref="I5:I17" si="0">G5*2</f>
        <v>12</v>
      </c>
      <c r="J5" s="6">
        <f t="shared" ref="J5:J17" si="1">G5*15</f>
        <v>90</v>
      </c>
      <c r="K5" s="6">
        <v>50</v>
      </c>
      <c r="L5" s="6">
        <f>G5*H5+I5+J5+K5</f>
        <v>572</v>
      </c>
    </row>
    <row r="6" spans="1:12">
      <c r="A6" s="4">
        <v>3</v>
      </c>
      <c r="B6" s="4" t="s">
        <v>2</v>
      </c>
      <c r="C6" s="4" t="s">
        <v>26</v>
      </c>
      <c r="D6" s="8" t="s">
        <v>55</v>
      </c>
      <c r="E6" s="4" t="s">
        <v>47</v>
      </c>
      <c r="F6" s="4" t="s">
        <v>7</v>
      </c>
      <c r="G6" s="4">
        <v>2</v>
      </c>
      <c r="H6" s="6">
        <f>VLOOKUP(E6,[1]Invoice!$E$4:$H$14,4,FALSE)</f>
        <v>90</v>
      </c>
      <c r="I6" s="6">
        <f t="shared" si="0"/>
        <v>4</v>
      </c>
      <c r="J6" s="6">
        <f t="shared" si="1"/>
        <v>30</v>
      </c>
      <c r="K6" s="6">
        <v>50</v>
      </c>
      <c r="L6" s="6">
        <f t="shared" ref="L6:L17" si="2">G6*H6+I6+J6+K6</f>
        <v>264</v>
      </c>
    </row>
    <row r="7" spans="1:12">
      <c r="A7" s="4">
        <v>4</v>
      </c>
      <c r="B7" s="4" t="s">
        <v>2</v>
      </c>
      <c r="C7" s="4" t="s">
        <v>27</v>
      </c>
      <c r="D7" s="8" t="s">
        <v>55</v>
      </c>
      <c r="E7" s="4" t="s">
        <v>48</v>
      </c>
      <c r="F7" s="4" t="s">
        <v>8</v>
      </c>
      <c r="G7" s="4">
        <v>2</v>
      </c>
      <c r="H7" s="6">
        <v>100</v>
      </c>
      <c r="I7" s="6">
        <f t="shared" si="0"/>
        <v>4</v>
      </c>
      <c r="J7" s="6">
        <f t="shared" si="1"/>
        <v>30</v>
      </c>
      <c r="K7" s="6">
        <v>50</v>
      </c>
      <c r="L7" s="6">
        <f t="shared" si="2"/>
        <v>284</v>
      </c>
    </row>
    <row r="8" spans="1:12">
      <c r="A8" s="4">
        <v>5</v>
      </c>
      <c r="B8" s="4" t="s">
        <v>5</v>
      </c>
      <c r="C8" s="4" t="s">
        <v>25</v>
      </c>
      <c r="D8" s="8" t="s">
        <v>55</v>
      </c>
      <c r="E8" s="4" t="s">
        <v>46</v>
      </c>
      <c r="F8" s="4" t="s">
        <v>6</v>
      </c>
      <c r="G8" s="4">
        <v>2</v>
      </c>
      <c r="H8" s="6">
        <f>VLOOKUP(E8,[2]Invoice!$E$4:$H$15,4,FALSE)</f>
        <v>120</v>
      </c>
      <c r="I8" s="6">
        <f t="shared" si="0"/>
        <v>4</v>
      </c>
      <c r="J8" s="6">
        <f t="shared" si="1"/>
        <v>30</v>
      </c>
      <c r="K8" s="6">
        <v>50</v>
      </c>
      <c r="L8" s="6">
        <f t="shared" si="2"/>
        <v>324</v>
      </c>
    </row>
    <row r="9" spans="1:12">
      <c r="A9" s="4">
        <v>6</v>
      </c>
      <c r="B9" s="4" t="s">
        <v>9</v>
      </c>
      <c r="C9" s="4" t="s">
        <v>28</v>
      </c>
      <c r="D9" s="8" t="s">
        <v>55</v>
      </c>
      <c r="E9" s="4" t="s">
        <v>49</v>
      </c>
      <c r="F9" s="4" t="s">
        <v>10</v>
      </c>
      <c r="G9" s="4">
        <v>5</v>
      </c>
      <c r="H9" s="6">
        <v>80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535</v>
      </c>
    </row>
    <row r="10" spans="1:12">
      <c r="A10" s="4">
        <v>7</v>
      </c>
      <c r="B10" s="4" t="s">
        <v>9</v>
      </c>
      <c r="C10" s="4" t="s">
        <v>33</v>
      </c>
      <c r="D10" s="8" t="s">
        <v>55</v>
      </c>
      <c r="E10" s="4" t="s">
        <v>52</v>
      </c>
      <c r="F10" s="4" t="s">
        <v>16</v>
      </c>
      <c r="G10" s="4">
        <v>5</v>
      </c>
      <c r="H10" s="6">
        <f>VLOOKUP(E10,[2]Invoice!$E$4:$H$15,4,FALSE)</f>
        <v>90</v>
      </c>
      <c r="I10" s="6">
        <f t="shared" si="0"/>
        <v>10</v>
      </c>
      <c r="J10" s="6">
        <f t="shared" si="1"/>
        <v>75</v>
      </c>
      <c r="K10" s="6">
        <v>50</v>
      </c>
      <c r="L10" s="6">
        <f t="shared" si="2"/>
        <v>585</v>
      </c>
    </row>
    <row r="11" spans="1:12">
      <c r="A11" s="4">
        <v>8</v>
      </c>
      <c r="B11" s="4" t="s">
        <v>9</v>
      </c>
      <c r="C11" s="4" t="s">
        <v>34</v>
      </c>
      <c r="D11" s="8" t="s">
        <v>55</v>
      </c>
      <c r="E11" s="4" t="s">
        <v>51</v>
      </c>
      <c r="F11" s="4" t="s">
        <v>17</v>
      </c>
      <c r="G11" s="4">
        <v>5</v>
      </c>
      <c r="H11" s="6">
        <f>VLOOKUP(E11,[2]Invoice!$E$4:$H$15,4,FALSE)</f>
        <v>90</v>
      </c>
      <c r="I11" s="6">
        <f t="shared" si="0"/>
        <v>10</v>
      </c>
      <c r="J11" s="6">
        <f t="shared" si="1"/>
        <v>75</v>
      </c>
      <c r="K11" s="6">
        <v>50</v>
      </c>
      <c r="L11" s="6">
        <f t="shared" si="2"/>
        <v>585</v>
      </c>
    </row>
    <row r="12" spans="1:12">
      <c r="A12" s="4">
        <v>9</v>
      </c>
      <c r="B12" s="4" t="s">
        <v>11</v>
      </c>
      <c r="C12" s="4" t="s">
        <v>29</v>
      </c>
      <c r="D12" s="8" t="s">
        <v>55</v>
      </c>
      <c r="E12" s="4" t="s">
        <v>50</v>
      </c>
      <c r="F12" s="4" t="s">
        <v>12</v>
      </c>
      <c r="G12" s="4">
        <v>5</v>
      </c>
      <c r="H12" s="6">
        <v>80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535</v>
      </c>
    </row>
    <row r="13" spans="1:12">
      <c r="A13" s="4">
        <v>10</v>
      </c>
      <c r="B13" s="4" t="s">
        <v>11</v>
      </c>
      <c r="C13" s="4" t="s">
        <v>30</v>
      </c>
      <c r="D13" s="8" t="s">
        <v>55</v>
      </c>
      <c r="E13" s="4" t="s">
        <v>45</v>
      </c>
      <c r="F13" s="4" t="s">
        <v>13</v>
      </c>
      <c r="G13" s="4">
        <v>4</v>
      </c>
      <c r="H13" s="6">
        <f>VLOOKUP(E13,[2]Invoice!$E$4:$H$15,4,FALSE)</f>
        <v>70</v>
      </c>
      <c r="I13" s="6">
        <f t="shared" si="0"/>
        <v>8</v>
      </c>
      <c r="J13" s="6">
        <f t="shared" si="1"/>
        <v>60</v>
      </c>
      <c r="K13" s="6">
        <v>50</v>
      </c>
      <c r="L13" s="6">
        <f t="shared" si="2"/>
        <v>398</v>
      </c>
    </row>
    <row r="14" spans="1:12">
      <c r="A14" s="4">
        <v>11</v>
      </c>
      <c r="B14" s="4" t="s">
        <v>11</v>
      </c>
      <c r="C14" s="4" t="s">
        <v>31</v>
      </c>
      <c r="D14" s="8" t="s">
        <v>55</v>
      </c>
      <c r="E14" s="4" t="s">
        <v>49</v>
      </c>
      <c r="F14" s="4" t="s">
        <v>14</v>
      </c>
      <c r="G14" s="4">
        <v>5</v>
      </c>
      <c r="H14" s="6">
        <v>80</v>
      </c>
      <c r="I14" s="6">
        <f t="shared" si="0"/>
        <v>10</v>
      </c>
      <c r="J14" s="6">
        <f t="shared" si="1"/>
        <v>75</v>
      </c>
      <c r="K14" s="6">
        <v>50</v>
      </c>
      <c r="L14" s="6">
        <f t="shared" si="2"/>
        <v>535</v>
      </c>
    </row>
    <row r="15" spans="1:12">
      <c r="A15" s="4">
        <v>12</v>
      </c>
      <c r="B15" s="4" t="s">
        <v>11</v>
      </c>
      <c r="C15" s="4" t="s">
        <v>32</v>
      </c>
      <c r="D15" s="8" t="s">
        <v>55</v>
      </c>
      <c r="E15" s="4" t="s">
        <v>51</v>
      </c>
      <c r="F15" s="4" t="s">
        <v>15</v>
      </c>
      <c r="G15" s="4">
        <v>5</v>
      </c>
      <c r="H15" s="6">
        <f>VLOOKUP(E15,[2]Invoice!$E$4:$H$15,4,FALSE)</f>
        <v>90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585</v>
      </c>
    </row>
    <row r="16" spans="1:12">
      <c r="A16" s="4">
        <v>13</v>
      </c>
      <c r="B16" s="4" t="s">
        <v>11</v>
      </c>
      <c r="C16" s="4" t="s">
        <v>35</v>
      </c>
      <c r="D16" s="8" t="s">
        <v>55</v>
      </c>
      <c r="E16" s="4" t="s">
        <v>53</v>
      </c>
      <c r="F16" s="4" t="s">
        <v>18</v>
      </c>
      <c r="G16" s="4">
        <v>2</v>
      </c>
      <c r="H16" s="6">
        <f>VLOOKUP(E16,[2]Invoice!$E$4:$H$15,4,FALSE)</f>
        <v>130</v>
      </c>
      <c r="I16" s="6">
        <f t="shared" si="0"/>
        <v>4</v>
      </c>
      <c r="J16" s="6">
        <f t="shared" si="1"/>
        <v>30</v>
      </c>
      <c r="K16" s="6">
        <v>50</v>
      </c>
      <c r="L16" s="6">
        <f t="shared" si="2"/>
        <v>344</v>
      </c>
    </row>
    <row r="17" spans="1:12">
      <c r="A17" s="4">
        <v>14</v>
      </c>
      <c r="B17" s="4" t="s">
        <v>19</v>
      </c>
      <c r="C17" s="4" t="s">
        <v>36</v>
      </c>
      <c r="D17" s="8" t="s">
        <v>55</v>
      </c>
      <c r="E17" s="4" t="s">
        <v>54</v>
      </c>
      <c r="F17" s="4" t="s">
        <v>20</v>
      </c>
      <c r="G17" s="4">
        <v>4</v>
      </c>
      <c r="H17" s="6">
        <f>VLOOKUP(E17,[2]Invoice!$E$4:$H$15,4,FALSE)</f>
        <v>110</v>
      </c>
      <c r="I17" s="6">
        <f t="shared" si="0"/>
        <v>8</v>
      </c>
      <c r="J17" s="6">
        <f t="shared" si="1"/>
        <v>60</v>
      </c>
      <c r="K17" s="6">
        <v>50</v>
      </c>
      <c r="L17" s="6">
        <f t="shared" si="2"/>
        <v>558</v>
      </c>
    </row>
    <row r="18" spans="1:12" s="3" customFormat="1">
      <c r="A18" s="10" t="s">
        <v>61</v>
      </c>
      <c r="B18" s="11"/>
      <c r="C18" s="11"/>
      <c r="D18" s="11"/>
      <c r="E18" s="11"/>
      <c r="F18" s="11"/>
      <c r="G18" s="11"/>
      <c r="H18" s="12"/>
      <c r="I18" s="12"/>
      <c r="J18" s="12"/>
      <c r="K18" s="13"/>
      <c r="L18" s="7">
        <f>SUM(L4:L17)</f>
        <v>6535</v>
      </c>
    </row>
    <row r="19" spans="1:12" s="3" customFormat="1" ht="30" customHeight="1">
      <c r="A19" s="14" t="s">
        <v>21</v>
      </c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</row>
    <row r="20" spans="1:12" s="3" customFormat="1" ht="30" customHeight="1">
      <c r="A20" s="14" t="s">
        <v>22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</sheetData>
  <sortState ref="B4:L17">
    <sortCondition ref="B4"/>
  </sortState>
  <mergeCells count="7">
    <mergeCell ref="A18:K18"/>
    <mergeCell ref="A19:L19"/>
    <mergeCell ref="A20:L20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2024-09-09T05:54:47Z</dcterms:created>
  <dcterms:modified xsi:type="dcterms:W3CDTF">2024-09-09T11:08:23Z</dcterms:modified>
</cp:coreProperties>
</file>