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Invoice!$H$1:$H$25</definedName>
  </definedNames>
  <calcPr calcId="124519"/>
</workbook>
</file>

<file path=xl/calcChain.xml><?xml version="1.0" encoding="utf-8"?>
<calcChain xmlns="http://schemas.openxmlformats.org/spreadsheetml/2006/main">
  <c r="L23" i="1"/>
  <c r="J5" l="1"/>
  <c r="J6"/>
  <c r="J7"/>
  <c r="J8"/>
  <c r="J9"/>
  <c r="J10"/>
  <c r="J11"/>
  <c r="J12"/>
  <c r="L12" s="1"/>
  <c r="J13"/>
  <c r="J14"/>
  <c r="L14" s="1"/>
  <c r="J15"/>
  <c r="J16"/>
  <c r="J17"/>
  <c r="J18"/>
  <c r="J19"/>
  <c r="J20"/>
  <c r="J4"/>
  <c r="I5"/>
  <c r="I6"/>
  <c r="I7"/>
  <c r="I8"/>
  <c r="I9"/>
  <c r="I10"/>
  <c r="I11"/>
  <c r="L11" s="1"/>
  <c r="I12"/>
  <c r="I13"/>
  <c r="L13" s="1"/>
  <c r="I14"/>
  <c r="I15"/>
  <c r="I16"/>
  <c r="I17"/>
  <c r="I18"/>
  <c r="I19"/>
  <c r="L19" s="1"/>
  <c r="I20"/>
  <c r="I4"/>
  <c r="H20"/>
  <c r="H17"/>
  <c r="L17" s="1"/>
  <c r="H15"/>
  <c r="H8"/>
  <c r="L8" s="1"/>
  <c r="L20" l="1"/>
  <c r="L15"/>
  <c r="H16"/>
  <c r="L16" s="1"/>
  <c r="H18"/>
  <c r="L18" s="1"/>
  <c r="H5"/>
  <c r="L5" s="1"/>
  <c r="H6"/>
  <c r="L6" s="1"/>
  <c r="H7"/>
  <c r="L7" s="1"/>
  <c r="H9"/>
  <c r="L9" s="1"/>
  <c r="H10"/>
  <c r="L10" s="1"/>
  <c r="H4"/>
  <c r="L4" s="1"/>
  <c r="L21" l="1"/>
  <c r="L22" l="1"/>
</calcChain>
</file>

<file path=xl/sharedStrings.xml><?xml version="1.0" encoding="utf-8"?>
<sst xmlns="http://schemas.openxmlformats.org/spreadsheetml/2006/main" count="105" uniqueCount="70">
  <si>
    <t>INVOICE
PRAGATI LOGISTICS,SAMANTA SAHI KHUNTIA LANE,8984191006
GST No:21AGHPB9356M1Z9</t>
  </si>
  <si>
    <t>DD</t>
  </si>
  <si>
    <t>20/7/2024</t>
  </si>
  <si>
    <t>28</t>
  </si>
  <si>
    <t>27</t>
  </si>
  <si>
    <t>18/7/2024</t>
  </si>
  <si>
    <t>137</t>
  </si>
  <si>
    <t>05/7/2024</t>
  </si>
  <si>
    <t>19</t>
  </si>
  <si>
    <t>15/7/2024</t>
  </si>
  <si>
    <t>131</t>
  </si>
  <si>
    <t>133</t>
  </si>
  <si>
    <t>09/7/2024</t>
  </si>
  <si>
    <t>21</t>
  </si>
  <si>
    <t>129</t>
  </si>
  <si>
    <t>13/7/2024</t>
  </si>
  <si>
    <t>127</t>
  </si>
  <si>
    <t>126</t>
  </si>
  <si>
    <t>01/7/2024</t>
  </si>
  <si>
    <t>18</t>
  </si>
  <si>
    <t>124</t>
  </si>
  <si>
    <t>125</t>
  </si>
  <si>
    <t>120</t>
  </si>
  <si>
    <t>119</t>
  </si>
  <si>
    <t>128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</si>
  <si>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</si>
  <si>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</si>
  <si>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PL/DO/07505</t>
  </si>
  <si>
    <t>PL/DO/07504</t>
  </si>
  <si>
    <t>PL/DO/07382</t>
  </si>
  <si>
    <t>PL/DO/06518</t>
  </si>
  <si>
    <t>PL/DO/07111</t>
  </si>
  <si>
    <t>PL/DO/07110</t>
  </si>
  <si>
    <t>PL/DO/06790</t>
  </si>
  <si>
    <t>PL/DO/07112</t>
  </si>
  <si>
    <t>PL/MA/05076</t>
  </si>
  <si>
    <t>PL/MA/05075</t>
  </si>
  <si>
    <t>PL/MA/04447</t>
  </si>
  <si>
    <t>PL/MA/05092</t>
  </si>
  <si>
    <t>PL/MA/05091</t>
  </si>
  <si>
    <t>PL/MA/05122</t>
  </si>
  <si>
    <t>PL/MA/04700</t>
  </si>
  <si>
    <t>PL/MA/04701</t>
  </si>
  <si>
    <t>PL/MA/05275</t>
  </si>
  <si>
    <t>JARKA</t>
  </si>
  <si>
    <t>JAJPUR ROAD</t>
  </si>
  <si>
    <t>NAYAGARH</t>
  </si>
  <si>
    <t>JAJPUR TOWN</t>
  </si>
  <si>
    <t>BALASORE</t>
  </si>
  <si>
    <t>BARIPADA</t>
  </si>
  <si>
    <t>SORO</t>
  </si>
  <si>
    <t>RAIRANGPUR</t>
  </si>
  <si>
    <t>KEONJHAR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</si>
  <si>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</si>
  <si>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</si>
  <si>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</si>
  <si>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</si>
  <si>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</si>
  <si>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</si>
  <si>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</si>
  <si>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</si>
  <si>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</si>
  <si>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</si>
  <si>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</si>
  <si>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</si>
  <si>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SMS MARKETING
Address:GAMANDIA, cuttack,9437012483
GST No:21ANKPS6305F1Z6
</t>
  </si>
  <si>
    <t>(RUPEES FOUR THOUSAND ONE HUNDRED FOURTY TWO ONLY)</t>
  </si>
  <si>
    <t>(REBATE 7%)</t>
  </si>
  <si>
    <t>(RUPEES THREE THOUSAND EIGHT HUNDRED FIFTY TWO AND SIX PAISA)</t>
  </si>
  <si>
    <t xml:space="preserve">Bill Date:31/07/2024
Bill NO :14166
Total Amount:3852.00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</si>
</sst>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9525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743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SMS%20MARKE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SMS%20MARKET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79</v>
          </cell>
          <cell r="G4">
            <v>1</v>
          </cell>
          <cell r="H4">
            <v>55</v>
          </cell>
        </row>
        <row r="5">
          <cell r="E5" t="str">
            <v>NAYAGARH</v>
          </cell>
          <cell r="F5" t="str">
            <v>14</v>
          </cell>
          <cell r="G5">
            <v>3</v>
          </cell>
          <cell r="H5">
            <v>55</v>
          </cell>
        </row>
        <row r="6">
          <cell r="E6" t="str">
            <v>BALASORE</v>
          </cell>
          <cell r="F6" t="str">
            <v>103</v>
          </cell>
          <cell r="G6">
            <v>3</v>
          </cell>
          <cell r="H6">
            <v>55</v>
          </cell>
        </row>
        <row r="7">
          <cell r="E7" t="str">
            <v>ANGUL</v>
          </cell>
          <cell r="F7" t="str">
            <v>106</v>
          </cell>
          <cell r="G7">
            <v>2</v>
          </cell>
          <cell r="H7">
            <v>50</v>
          </cell>
        </row>
        <row r="8">
          <cell r="E8" t="str">
            <v>SORO</v>
          </cell>
          <cell r="F8" t="str">
            <v>112</v>
          </cell>
          <cell r="G8">
            <v>1</v>
          </cell>
          <cell r="H8">
            <v>60</v>
          </cell>
        </row>
        <row r="9">
          <cell r="E9" t="str">
            <v>ANGUL</v>
          </cell>
          <cell r="F9" t="str">
            <v>108</v>
          </cell>
          <cell r="G9">
            <v>2</v>
          </cell>
          <cell r="H9">
            <v>50</v>
          </cell>
        </row>
        <row r="10">
          <cell r="E10" t="str">
            <v>BARIPADA</v>
          </cell>
          <cell r="F10" t="str">
            <v>111</v>
          </cell>
          <cell r="G10">
            <v>1</v>
          </cell>
          <cell r="H10">
            <v>55</v>
          </cell>
        </row>
        <row r="11">
          <cell r="E11" t="str">
            <v>KEONJHAR</v>
          </cell>
          <cell r="F11" t="str">
            <v>110</v>
          </cell>
          <cell r="G11">
            <v>1</v>
          </cell>
          <cell r="H11">
            <v>55</v>
          </cell>
        </row>
        <row r="12">
          <cell r="E12" t="str">
            <v>TALCHER</v>
          </cell>
          <cell r="F12" t="str">
            <v>14</v>
          </cell>
          <cell r="G12">
            <v>4</v>
          </cell>
          <cell r="H12">
            <v>55</v>
          </cell>
        </row>
        <row r="13">
          <cell r="E13" t="str">
            <v>BALASORE</v>
          </cell>
          <cell r="F13" t="str">
            <v>15</v>
          </cell>
          <cell r="G13">
            <v>2</v>
          </cell>
          <cell r="H13">
            <v>55</v>
          </cell>
        </row>
        <row r="14">
          <cell r="E14" t="str">
            <v>BALASORE</v>
          </cell>
          <cell r="F14" t="str">
            <v>115</v>
          </cell>
          <cell r="G14">
            <v>1</v>
          </cell>
          <cell r="H14">
            <v>55</v>
          </cell>
        </row>
        <row r="15">
          <cell r="E15" t="str">
            <v>BALASORE</v>
          </cell>
          <cell r="F15" t="str">
            <v>114</v>
          </cell>
          <cell r="G15">
            <v>1</v>
          </cell>
          <cell r="H15">
            <v>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ROAD</v>
          </cell>
          <cell r="F4" t="str">
            <v>31</v>
          </cell>
          <cell r="G4">
            <v>1</v>
          </cell>
          <cell r="H4">
            <v>90</v>
          </cell>
        </row>
        <row r="5">
          <cell r="E5" t="str">
            <v>TALCHER</v>
          </cell>
          <cell r="F5" t="str">
            <v>08</v>
          </cell>
          <cell r="G5">
            <v>3</v>
          </cell>
          <cell r="H5">
            <v>50</v>
          </cell>
        </row>
        <row r="6">
          <cell r="E6" t="str">
            <v>TALCHER</v>
          </cell>
          <cell r="F6" t="str">
            <v>09</v>
          </cell>
          <cell r="G6">
            <v>5</v>
          </cell>
          <cell r="H6">
            <v>50</v>
          </cell>
        </row>
        <row r="7">
          <cell r="E7" t="str">
            <v>BARIPADA</v>
          </cell>
          <cell r="F7" t="str">
            <v>34</v>
          </cell>
          <cell r="G7">
            <v>1</v>
          </cell>
          <cell r="H7">
            <v>55</v>
          </cell>
        </row>
        <row r="8">
          <cell r="E8" t="str">
            <v>ANGUL</v>
          </cell>
          <cell r="F8" t="str">
            <v>36</v>
          </cell>
          <cell r="G8">
            <v>3</v>
          </cell>
          <cell r="H8">
            <v>50</v>
          </cell>
        </row>
        <row r="9">
          <cell r="E9" t="str">
            <v>ANGUL</v>
          </cell>
          <cell r="F9" t="str">
            <v>43</v>
          </cell>
          <cell r="G9">
            <v>1</v>
          </cell>
          <cell r="H9">
            <v>50</v>
          </cell>
        </row>
        <row r="10">
          <cell r="E10" t="str">
            <v>JAJPUR ROAD</v>
          </cell>
          <cell r="F10" t="str">
            <v>12</v>
          </cell>
          <cell r="G10">
            <v>2</v>
          </cell>
          <cell r="H10">
            <v>90</v>
          </cell>
        </row>
        <row r="11">
          <cell r="E11" t="str">
            <v>BALASORE</v>
          </cell>
          <cell r="F11" t="str">
            <v>42</v>
          </cell>
          <cell r="G11">
            <v>2</v>
          </cell>
          <cell r="H11">
            <v>55</v>
          </cell>
        </row>
        <row r="12">
          <cell r="E12" t="str">
            <v>BALASORE</v>
          </cell>
          <cell r="F12" t="str">
            <v>45</v>
          </cell>
          <cell r="G12">
            <v>1</v>
          </cell>
          <cell r="H12">
            <v>55</v>
          </cell>
        </row>
        <row r="13">
          <cell r="E13" t="str">
            <v>JAJPUR ROAD</v>
          </cell>
          <cell r="F13" t="str">
            <v>49</v>
          </cell>
          <cell r="G13">
            <v>1</v>
          </cell>
          <cell r="H13">
            <v>90</v>
          </cell>
        </row>
        <row r="14">
          <cell r="E14" t="str">
            <v>SORO</v>
          </cell>
          <cell r="F14" t="str">
            <v>52</v>
          </cell>
          <cell r="G14">
            <v>1</v>
          </cell>
          <cell r="H14">
            <v>60</v>
          </cell>
        </row>
        <row r="15">
          <cell r="E15" t="str">
            <v>SORO</v>
          </cell>
          <cell r="F15" t="str">
            <v>13</v>
          </cell>
          <cell r="G15">
            <v>1</v>
          </cell>
          <cell r="H15">
            <v>60</v>
          </cell>
        </row>
        <row r="16">
          <cell r="E16" t="str">
            <v>BALASORE</v>
          </cell>
          <cell r="F16" t="str">
            <v>50</v>
          </cell>
          <cell r="G16">
            <v>6</v>
          </cell>
          <cell r="H16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7" workbookViewId="0">
      <selection activeCell="O12" sqref="O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8" width="5.42578125" style="1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2"/>
      <c r="I1" s="13" t="s">
        <v>0</v>
      </c>
      <c r="J1" s="13"/>
      <c r="K1" s="13"/>
      <c r="L1" s="13"/>
    </row>
    <row r="2" spans="1:12" ht="65.25" customHeight="1">
      <c r="A2" s="11" t="s">
        <v>65</v>
      </c>
      <c r="B2" s="12"/>
      <c r="C2" s="12"/>
      <c r="D2" s="12"/>
      <c r="E2" s="12"/>
      <c r="F2" s="12"/>
      <c r="G2" s="12"/>
      <c r="H2" s="12"/>
      <c r="I2" s="13" t="s">
        <v>69</v>
      </c>
      <c r="J2" s="13"/>
      <c r="K2" s="13"/>
      <c r="L2" s="13"/>
    </row>
    <row r="3" spans="1:12" s="3" customFormat="1">
      <c r="A3" s="5" t="s">
        <v>54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  <c r="G3" s="5" t="s">
        <v>60</v>
      </c>
      <c r="H3" s="14" t="s">
        <v>61</v>
      </c>
      <c r="I3" s="7" t="s">
        <v>62</v>
      </c>
      <c r="J3" s="7" t="s">
        <v>1</v>
      </c>
      <c r="K3" s="7" t="s">
        <v>63</v>
      </c>
      <c r="L3" s="7" t="s">
        <v>64</v>
      </c>
    </row>
    <row r="4" spans="1:12">
      <c r="A4" s="4">
        <v>1</v>
      </c>
      <c r="B4" s="4" t="s">
        <v>18</v>
      </c>
      <c r="C4" s="4" t="s">
        <v>37</v>
      </c>
      <c r="D4" s="10" t="s">
        <v>53</v>
      </c>
      <c r="E4" s="4" t="s">
        <v>50</v>
      </c>
      <c r="F4" s="4" t="s">
        <v>19</v>
      </c>
      <c r="G4" s="4">
        <v>1</v>
      </c>
      <c r="H4" s="4">
        <f>VLOOKUP(E4,[1]Invoice!$E$4:$H$15,4,FALSE)</f>
        <v>60</v>
      </c>
      <c r="I4" s="6">
        <f>G4*2</f>
        <v>2</v>
      </c>
      <c r="J4" s="6">
        <f>G4*12</f>
        <v>12</v>
      </c>
      <c r="K4" s="6">
        <v>50</v>
      </c>
      <c r="L4" s="6">
        <f>G4*H4+I4+J4+K4</f>
        <v>124</v>
      </c>
    </row>
    <row r="5" spans="1:12">
      <c r="A5" s="4">
        <v>2</v>
      </c>
      <c r="B5" s="4" t="s">
        <v>7</v>
      </c>
      <c r="C5" s="4" t="s">
        <v>30</v>
      </c>
      <c r="D5" s="10" t="s">
        <v>53</v>
      </c>
      <c r="E5" s="4" t="s">
        <v>46</v>
      </c>
      <c r="F5" s="4" t="s">
        <v>8</v>
      </c>
      <c r="G5" s="4">
        <v>3</v>
      </c>
      <c r="H5" s="4">
        <f>VLOOKUP(E5,[1]Invoice!$E$4:$H$15,4,FALSE)</f>
        <v>55</v>
      </c>
      <c r="I5" s="6">
        <f t="shared" ref="I5:I20" si="0">G5*2</f>
        <v>6</v>
      </c>
      <c r="J5" s="6">
        <f t="shared" ref="J5:J20" si="1">G5*12</f>
        <v>36</v>
      </c>
      <c r="K5" s="6">
        <v>50</v>
      </c>
      <c r="L5" s="6">
        <f t="shared" ref="L5:L20" si="2">G5*H5+I5+J5+K5</f>
        <v>257</v>
      </c>
    </row>
    <row r="6" spans="1:12">
      <c r="A6" s="4">
        <v>3</v>
      </c>
      <c r="B6" s="4" t="s">
        <v>7</v>
      </c>
      <c r="C6" s="4" t="s">
        <v>41</v>
      </c>
      <c r="D6" s="10" t="s">
        <v>53</v>
      </c>
      <c r="E6" s="4" t="s">
        <v>48</v>
      </c>
      <c r="F6" s="4" t="s">
        <v>22</v>
      </c>
      <c r="G6" s="4">
        <v>4</v>
      </c>
      <c r="H6" s="4">
        <f>VLOOKUP(E6,[1]Invoice!$E$4:$H$15,4,FALSE)</f>
        <v>55</v>
      </c>
      <c r="I6" s="6">
        <f t="shared" si="0"/>
        <v>8</v>
      </c>
      <c r="J6" s="6">
        <f t="shared" si="1"/>
        <v>48</v>
      </c>
      <c r="K6" s="6">
        <v>50</v>
      </c>
      <c r="L6" s="6">
        <f t="shared" si="2"/>
        <v>326</v>
      </c>
    </row>
    <row r="7" spans="1:12">
      <c r="A7" s="4">
        <v>4</v>
      </c>
      <c r="B7" s="4" t="s">
        <v>7</v>
      </c>
      <c r="C7" s="4" t="s">
        <v>42</v>
      </c>
      <c r="D7" s="10" t="s">
        <v>53</v>
      </c>
      <c r="E7" s="4" t="s">
        <v>48</v>
      </c>
      <c r="F7" s="4" t="s">
        <v>23</v>
      </c>
      <c r="G7" s="4">
        <v>1</v>
      </c>
      <c r="H7" s="4">
        <f>VLOOKUP(E7,[1]Invoice!$E$4:$H$15,4,FALSE)</f>
        <v>55</v>
      </c>
      <c r="I7" s="6">
        <f t="shared" si="0"/>
        <v>2</v>
      </c>
      <c r="J7" s="6">
        <f t="shared" si="1"/>
        <v>12</v>
      </c>
      <c r="K7" s="6">
        <v>50</v>
      </c>
      <c r="L7" s="6">
        <f t="shared" si="2"/>
        <v>119</v>
      </c>
    </row>
    <row r="8" spans="1:12">
      <c r="A8" s="4">
        <v>5</v>
      </c>
      <c r="B8" s="4" t="s">
        <v>12</v>
      </c>
      <c r="C8" s="4" t="s">
        <v>33</v>
      </c>
      <c r="D8" s="10" t="s">
        <v>53</v>
      </c>
      <c r="E8" s="4" t="s">
        <v>45</v>
      </c>
      <c r="F8" s="4" t="s">
        <v>13</v>
      </c>
      <c r="G8" s="4">
        <v>1</v>
      </c>
      <c r="H8" s="4">
        <f>VLOOKUP(E8,[2]Invoice!$E$4:$H$16,4,FALSE)</f>
        <v>90</v>
      </c>
      <c r="I8" s="6">
        <f t="shared" si="0"/>
        <v>2</v>
      </c>
      <c r="J8" s="6">
        <f t="shared" si="1"/>
        <v>12</v>
      </c>
      <c r="K8" s="6">
        <v>50</v>
      </c>
      <c r="L8" s="6">
        <f t="shared" si="2"/>
        <v>154</v>
      </c>
    </row>
    <row r="9" spans="1:12">
      <c r="A9" s="4">
        <v>6</v>
      </c>
      <c r="B9" s="4" t="s">
        <v>15</v>
      </c>
      <c r="C9" s="4" t="s">
        <v>35</v>
      </c>
      <c r="D9" s="10" t="s">
        <v>53</v>
      </c>
      <c r="E9" s="4" t="s">
        <v>48</v>
      </c>
      <c r="F9" s="4" t="s">
        <v>16</v>
      </c>
      <c r="G9" s="4">
        <v>1</v>
      </c>
      <c r="H9" s="4">
        <f>VLOOKUP(E9,[1]Invoice!$E$4:$H$15,4,FALSE)</f>
        <v>55</v>
      </c>
      <c r="I9" s="6">
        <f t="shared" si="0"/>
        <v>2</v>
      </c>
      <c r="J9" s="6">
        <f t="shared" si="1"/>
        <v>12</v>
      </c>
      <c r="K9" s="6">
        <v>50</v>
      </c>
      <c r="L9" s="6">
        <f t="shared" si="2"/>
        <v>119</v>
      </c>
    </row>
    <row r="10" spans="1:12">
      <c r="A10" s="4">
        <v>7</v>
      </c>
      <c r="B10" s="4" t="s">
        <v>15</v>
      </c>
      <c r="C10" s="4" t="s">
        <v>36</v>
      </c>
      <c r="D10" s="10" t="s">
        <v>53</v>
      </c>
      <c r="E10" s="4" t="s">
        <v>49</v>
      </c>
      <c r="F10" s="4" t="s">
        <v>17</v>
      </c>
      <c r="G10" s="4">
        <v>3</v>
      </c>
      <c r="H10" s="4">
        <f>VLOOKUP(E10,[1]Invoice!$E$4:$H$15,4,FALSE)</f>
        <v>55</v>
      </c>
      <c r="I10" s="6">
        <f t="shared" si="0"/>
        <v>6</v>
      </c>
      <c r="J10" s="6">
        <f t="shared" si="1"/>
        <v>36</v>
      </c>
      <c r="K10" s="6">
        <v>50</v>
      </c>
      <c r="L10" s="6">
        <f t="shared" si="2"/>
        <v>257</v>
      </c>
    </row>
    <row r="11" spans="1:12">
      <c r="A11" s="4">
        <v>8</v>
      </c>
      <c r="B11" s="4" t="s">
        <v>15</v>
      </c>
      <c r="C11" s="4" t="s">
        <v>38</v>
      </c>
      <c r="D11" s="10" t="s">
        <v>53</v>
      </c>
      <c r="E11" s="4" t="s">
        <v>51</v>
      </c>
      <c r="F11" s="4" t="s">
        <v>20</v>
      </c>
      <c r="G11" s="4">
        <v>2</v>
      </c>
      <c r="H11" s="4">
        <v>90</v>
      </c>
      <c r="I11" s="6">
        <f t="shared" si="0"/>
        <v>4</v>
      </c>
      <c r="J11" s="6">
        <f t="shared" si="1"/>
        <v>24</v>
      </c>
      <c r="K11" s="6">
        <v>50</v>
      </c>
      <c r="L11" s="6">
        <f t="shared" si="2"/>
        <v>258</v>
      </c>
    </row>
    <row r="12" spans="1:12">
      <c r="A12" s="4">
        <v>9</v>
      </c>
      <c r="B12" s="4" t="s">
        <v>15</v>
      </c>
      <c r="C12" s="4" t="s">
        <v>39</v>
      </c>
      <c r="D12" s="10" t="s">
        <v>53</v>
      </c>
      <c r="E12" s="4" t="s">
        <v>51</v>
      </c>
      <c r="F12" s="4" t="s">
        <v>21</v>
      </c>
      <c r="G12" s="4">
        <v>3</v>
      </c>
      <c r="H12" s="4">
        <v>90</v>
      </c>
      <c r="I12" s="6">
        <f t="shared" si="0"/>
        <v>6</v>
      </c>
      <c r="J12" s="6">
        <f t="shared" si="1"/>
        <v>36</v>
      </c>
      <c r="K12" s="6">
        <v>50</v>
      </c>
      <c r="L12" s="6">
        <f t="shared" si="2"/>
        <v>362</v>
      </c>
    </row>
    <row r="13" spans="1:12">
      <c r="A13" s="4">
        <v>10</v>
      </c>
      <c r="B13" s="4" t="s">
        <v>9</v>
      </c>
      <c r="C13" s="4" t="s">
        <v>31</v>
      </c>
      <c r="D13" s="10" t="s">
        <v>53</v>
      </c>
      <c r="E13" s="4" t="s">
        <v>47</v>
      </c>
      <c r="F13" s="4" t="s">
        <v>10</v>
      </c>
      <c r="G13" s="4">
        <v>1</v>
      </c>
      <c r="H13" s="4">
        <v>90</v>
      </c>
      <c r="I13" s="6">
        <f t="shared" si="0"/>
        <v>2</v>
      </c>
      <c r="J13" s="6">
        <f t="shared" si="1"/>
        <v>12</v>
      </c>
      <c r="K13" s="6">
        <v>50</v>
      </c>
      <c r="L13" s="6">
        <f t="shared" si="2"/>
        <v>154</v>
      </c>
    </row>
    <row r="14" spans="1:12">
      <c r="A14" s="4">
        <v>11</v>
      </c>
      <c r="B14" s="4" t="s">
        <v>9</v>
      </c>
      <c r="C14" s="4" t="s">
        <v>32</v>
      </c>
      <c r="D14" s="10" t="s">
        <v>53</v>
      </c>
      <c r="E14" s="4" t="s">
        <v>44</v>
      </c>
      <c r="F14" s="4" t="s">
        <v>11</v>
      </c>
      <c r="G14" s="4">
        <v>3</v>
      </c>
      <c r="H14" s="4">
        <v>90</v>
      </c>
      <c r="I14" s="6">
        <f t="shared" si="0"/>
        <v>6</v>
      </c>
      <c r="J14" s="6">
        <f t="shared" si="1"/>
        <v>36</v>
      </c>
      <c r="K14" s="6">
        <v>50</v>
      </c>
      <c r="L14" s="6">
        <f t="shared" si="2"/>
        <v>362</v>
      </c>
    </row>
    <row r="15" spans="1:12">
      <c r="A15" s="4">
        <v>12</v>
      </c>
      <c r="B15" s="4" t="s">
        <v>9</v>
      </c>
      <c r="C15" s="4" t="s">
        <v>34</v>
      </c>
      <c r="D15" s="10" t="s">
        <v>53</v>
      </c>
      <c r="E15" s="4" t="s">
        <v>45</v>
      </c>
      <c r="F15" s="4" t="s">
        <v>14</v>
      </c>
      <c r="G15" s="4">
        <v>2</v>
      </c>
      <c r="H15" s="4">
        <f>VLOOKUP(E15,[2]Invoice!$E$4:$H$16,4,FALSE)</f>
        <v>90</v>
      </c>
      <c r="I15" s="6">
        <f t="shared" si="0"/>
        <v>4</v>
      </c>
      <c r="J15" s="6">
        <f t="shared" si="1"/>
        <v>24</v>
      </c>
      <c r="K15" s="6">
        <v>50</v>
      </c>
      <c r="L15" s="6">
        <f t="shared" si="2"/>
        <v>258</v>
      </c>
    </row>
    <row r="16" spans="1:12">
      <c r="A16" s="4">
        <v>13</v>
      </c>
      <c r="B16" s="4" t="s">
        <v>9</v>
      </c>
      <c r="C16" s="4" t="s">
        <v>40</v>
      </c>
      <c r="D16" s="10" t="s">
        <v>53</v>
      </c>
      <c r="E16" s="4" t="s">
        <v>52</v>
      </c>
      <c r="F16" s="4" t="s">
        <v>11</v>
      </c>
      <c r="G16" s="4">
        <v>4</v>
      </c>
      <c r="H16" s="4">
        <f>VLOOKUP(E16,[1]Invoice!$E$4:$H$15,4,FALSE)</f>
        <v>55</v>
      </c>
      <c r="I16" s="6">
        <f t="shared" si="0"/>
        <v>8</v>
      </c>
      <c r="J16" s="6">
        <f t="shared" si="1"/>
        <v>48</v>
      </c>
      <c r="K16" s="6">
        <v>50</v>
      </c>
      <c r="L16" s="6">
        <f t="shared" si="2"/>
        <v>326</v>
      </c>
    </row>
    <row r="17" spans="1:12">
      <c r="A17" s="4">
        <v>14</v>
      </c>
      <c r="B17" s="4" t="s">
        <v>5</v>
      </c>
      <c r="C17" s="4" t="s">
        <v>29</v>
      </c>
      <c r="D17" s="10" t="s">
        <v>53</v>
      </c>
      <c r="E17" s="4" t="s">
        <v>45</v>
      </c>
      <c r="F17" s="4" t="s">
        <v>6</v>
      </c>
      <c r="G17" s="4">
        <v>3</v>
      </c>
      <c r="H17" s="4">
        <f>VLOOKUP(E17,[2]Invoice!$E$4:$H$16,4,FALSE)</f>
        <v>90</v>
      </c>
      <c r="I17" s="6">
        <f t="shared" si="0"/>
        <v>6</v>
      </c>
      <c r="J17" s="6">
        <f t="shared" si="1"/>
        <v>36</v>
      </c>
      <c r="K17" s="6">
        <v>50</v>
      </c>
      <c r="L17" s="6">
        <f t="shared" si="2"/>
        <v>362</v>
      </c>
    </row>
    <row r="18" spans="1:12">
      <c r="A18" s="4">
        <v>15</v>
      </c>
      <c r="B18" s="4" t="s">
        <v>5</v>
      </c>
      <c r="C18" s="4" t="s">
        <v>43</v>
      </c>
      <c r="D18" s="10" t="s">
        <v>53</v>
      </c>
      <c r="E18" s="4" t="s">
        <v>52</v>
      </c>
      <c r="F18" s="4" t="s">
        <v>24</v>
      </c>
      <c r="G18" s="4">
        <v>2</v>
      </c>
      <c r="H18" s="4">
        <f>VLOOKUP(E18,[1]Invoice!$E$4:$H$15,4,FALSE)</f>
        <v>55</v>
      </c>
      <c r="I18" s="6">
        <f t="shared" si="0"/>
        <v>4</v>
      </c>
      <c r="J18" s="6">
        <f t="shared" si="1"/>
        <v>24</v>
      </c>
      <c r="K18" s="6">
        <v>50</v>
      </c>
      <c r="L18" s="6">
        <f t="shared" si="2"/>
        <v>188</v>
      </c>
    </row>
    <row r="19" spans="1:12">
      <c r="A19" s="4">
        <v>16</v>
      </c>
      <c r="B19" s="4" t="s">
        <v>2</v>
      </c>
      <c r="C19" s="4" t="s">
        <v>27</v>
      </c>
      <c r="D19" s="10" t="s">
        <v>53</v>
      </c>
      <c r="E19" s="4" t="s">
        <v>44</v>
      </c>
      <c r="F19" s="4" t="s">
        <v>3</v>
      </c>
      <c r="G19" s="4">
        <v>3</v>
      </c>
      <c r="H19" s="4">
        <v>90</v>
      </c>
      <c r="I19" s="6">
        <f t="shared" si="0"/>
        <v>6</v>
      </c>
      <c r="J19" s="6">
        <f t="shared" si="1"/>
        <v>36</v>
      </c>
      <c r="K19" s="6">
        <v>50</v>
      </c>
      <c r="L19" s="6">
        <f t="shared" si="2"/>
        <v>362</v>
      </c>
    </row>
    <row r="20" spans="1:12">
      <c r="A20" s="4">
        <v>17</v>
      </c>
      <c r="B20" s="4" t="s">
        <v>2</v>
      </c>
      <c r="C20" s="4" t="s">
        <v>28</v>
      </c>
      <c r="D20" s="10" t="s">
        <v>53</v>
      </c>
      <c r="E20" s="4" t="s">
        <v>45</v>
      </c>
      <c r="F20" s="4" t="s">
        <v>4</v>
      </c>
      <c r="G20" s="4">
        <v>1</v>
      </c>
      <c r="H20" s="4">
        <f>VLOOKUP(E20,[2]Invoice!$E$4:$H$16,4,FALSE)</f>
        <v>90</v>
      </c>
      <c r="I20" s="6">
        <f t="shared" si="0"/>
        <v>2</v>
      </c>
      <c r="J20" s="6">
        <f t="shared" si="1"/>
        <v>12</v>
      </c>
      <c r="K20" s="6">
        <v>50</v>
      </c>
      <c r="L20" s="6">
        <f t="shared" si="2"/>
        <v>154</v>
      </c>
    </row>
    <row r="21" spans="1:12" s="3" customFormat="1">
      <c r="A21" s="15" t="s">
        <v>66</v>
      </c>
      <c r="B21" s="16"/>
      <c r="C21" s="16"/>
      <c r="D21" s="16"/>
      <c r="E21" s="16"/>
      <c r="F21" s="16"/>
      <c r="G21" s="16"/>
      <c r="H21" s="16"/>
      <c r="I21" s="17"/>
      <c r="J21" s="17"/>
      <c r="K21" s="18"/>
      <c r="L21" s="7">
        <f>SUM(L4:L20)</f>
        <v>4142</v>
      </c>
    </row>
    <row r="22" spans="1:12" s="3" customFormat="1">
      <c r="A22" s="19" t="s">
        <v>67</v>
      </c>
      <c r="B22" s="20"/>
      <c r="C22" s="20"/>
      <c r="D22" s="20"/>
      <c r="E22" s="20"/>
      <c r="F22" s="20"/>
      <c r="G22" s="20"/>
      <c r="H22" s="20"/>
      <c r="I22" s="20"/>
      <c r="J22" s="20"/>
      <c r="K22" s="21"/>
      <c r="L22" s="22">
        <f>L21*7/100</f>
        <v>289.94</v>
      </c>
    </row>
    <row r="23" spans="1:12" s="3" customFormat="1">
      <c r="A23" s="19" t="s">
        <v>68</v>
      </c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2">
        <f>L21-L22</f>
        <v>3852.06</v>
      </c>
    </row>
    <row r="24" spans="1:12" ht="33" customHeight="1">
      <c r="A24" s="8" t="s">
        <v>25</v>
      </c>
      <c r="B24" s="8"/>
      <c r="C24" s="8"/>
      <c r="D24" s="8"/>
      <c r="E24" s="8"/>
      <c r="F24" s="8"/>
      <c r="G24" s="8"/>
      <c r="H24" s="8"/>
      <c r="I24" s="9"/>
      <c r="J24" s="9"/>
      <c r="K24" s="9"/>
      <c r="L24" s="9"/>
    </row>
    <row r="25" spans="1:12" ht="33" customHeight="1">
      <c r="A25" s="8" t="s">
        <v>26</v>
      </c>
      <c r="B25" s="8"/>
      <c r="C25" s="8"/>
      <c r="D25" s="8"/>
      <c r="E25" s="8"/>
      <c r="F25" s="8"/>
      <c r="G25" s="8"/>
      <c r="H25" s="8"/>
      <c r="I25" s="9"/>
      <c r="J25" s="9"/>
      <c r="K25" s="9"/>
      <c r="L25" s="9"/>
    </row>
  </sheetData>
  <sortState ref="B4:L25">
    <sortCondition ref="B4"/>
  </sortState>
  <mergeCells count="9">
    <mergeCell ref="A21:K21"/>
    <mergeCell ref="A24:L24"/>
    <mergeCell ref="A25:L25"/>
    <mergeCell ref="A2:H2"/>
    <mergeCell ref="A22:K22"/>
    <mergeCell ref="A23:K23"/>
    <mergeCell ref="I1:L1"/>
    <mergeCell ref="I2:L2"/>
    <mergeCell ref="A1:H1"/>
  </mergeCells>
  <conditionalFormatting sqref="C3:C1048576">
    <cfRule type="duplicateValues" dxfId="4" priority="3"/>
  </conditionalFormatting>
  <conditionalFormatting sqref="C22:C23">
    <cfRule type="duplicateValues" dxfId="3" priority="2"/>
  </conditionalFormatting>
  <conditionalFormatting sqref="C22:C23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2024-08-09T07:19:21Z</dcterms:created>
  <dcterms:modified xsi:type="dcterms:W3CDTF">2024-08-09T07:20:18Z</dcterms:modified>
</cp:coreProperties>
</file>