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Invoice!$A$3:$N$20</definedName>
  </definedNames>
  <calcPr calcId="144525"/>
</workbook>
</file>

<file path=xl/calcChain.xml><?xml version="1.0" encoding="utf-8"?>
<calcChain xmlns="http://schemas.openxmlformats.org/spreadsheetml/2006/main">
  <c r="K10" i="1" l="1"/>
  <c r="G20" i="1" l="1"/>
  <c r="J5" i="1"/>
  <c r="J6" i="1"/>
  <c r="J8" i="1"/>
  <c r="J7" i="1"/>
  <c r="J9" i="1"/>
  <c r="J10" i="1"/>
  <c r="J11" i="1"/>
  <c r="J12" i="1"/>
  <c r="J13" i="1"/>
  <c r="J14" i="1"/>
  <c r="J15" i="1"/>
  <c r="J16" i="1"/>
  <c r="J4" i="1"/>
  <c r="I15" i="1"/>
  <c r="M15" i="1" s="1"/>
  <c r="I14" i="1"/>
  <c r="I12" i="1"/>
  <c r="M12" i="1" s="1"/>
  <c r="I11" i="1"/>
  <c r="I10" i="1"/>
  <c r="M10" i="1" s="1"/>
  <c r="I7" i="1"/>
  <c r="I6" i="1"/>
  <c r="I4" i="1"/>
  <c r="H6" i="1"/>
  <c r="H20" i="1" s="1"/>
  <c r="M4" i="1" l="1"/>
  <c r="M7" i="1"/>
  <c r="M11" i="1"/>
  <c r="M14" i="1"/>
  <c r="M13" i="1"/>
  <c r="M9" i="1"/>
  <c r="M8" i="1"/>
  <c r="M5" i="1"/>
  <c r="M16" i="1"/>
  <c r="M6" i="1"/>
  <c r="M17" i="1" l="1"/>
</calcChain>
</file>

<file path=xl/sharedStrings.xml><?xml version="1.0" encoding="utf-8"?>
<sst xmlns="http://schemas.openxmlformats.org/spreadsheetml/2006/main" count="84" uniqueCount="59">
  <si>
    <t>INVOICE
ATC LOGISTICS,,8984191006
GST No:21CHVPB1842D2ZQ</t>
  </si>
  <si>
    <t>23/4/2024</t>
  </si>
  <si>
    <t>16008</t>
  </si>
  <si>
    <t>16010</t>
  </si>
  <si>
    <t>08/4/2024</t>
  </si>
  <si>
    <t>15931</t>
  </si>
  <si>
    <t>09/4/2024</t>
  </si>
  <si>
    <t>5939</t>
  </si>
  <si>
    <t>18/4/2024</t>
  </si>
  <si>
    <t>15991</t>
  </si>
  <si>
    <t>15993</t>
  </si>
  <si>
    <t>22/4/2024</t>
  </si>
  <si>
    <t>16004</t>
  </si>
  <si>
    <t>13/4/2024</t>
  </si>
  <si>
    <t>15966</t>
  </si>
  <si>
    <t>26/4/2024</t>
  </si>
  <si>
    <t>16037</t>
  </si>
  <si>
    <t>15990</t>
  </si>
  <si>
    <t>15942</t>
  </si>
  <si>
    <t>05/4/2024</t>
  </si>
  <si>
    <t>15919</t>
  </si>
  <si>
    <t>15915</t>
  </si>
  <si>
    <t>Thanking you for your business.
ATC LOGISTICS</t>
  </si>
  <si>
    <t>SL</t>
  </si>
  <si>
    <t>DATE</t>
  </si>
  <si>
    <t>LR NO</t>
  </si>
  <si>
    <t>INV NO</t>
  </si>
  <si>
    <t>KORAPUT</t>
  </si>
  <si>
    <t>JHARSUGUDA</t>
  </si>
  <si>
    <t>BARIPADA</t>
  </si>
  <si>
    <t>BALIMELA</t>
  </si>
  <si>
    <t>BERHAMPUR</t>
  </si>
  <si>
    <t>CTC</t>
  </si>
  <si>
    <t>CH/00135</t>
  </si>
  <si>
    <t>CH/00144</t>
  </si>
  <si>
    <t>CH/00177</t>
  </si>
  <si>
    <t>JAA/00114</t>
  </si>
  <si>
    <t>CH/00204</t>
  </si>
  <si>
    <t>CH/00339</t>
  </si>
  <si>
    <t>CH/00446</t>
  </si>
  <si>
    <t>CH/00447</t>
  </si>
  <si>
    <t>CH/00452</t>
  </si>
  <si>
    <t>CH/00517</t>
  </si>
  <si>
    <t>CH/00532</t>
  </si>
  <si>
    <t>CH/00537</t>
  </si>
  <si>
    <t>CH/00687</t>
  </si>
  <si>
    <t>FROM</t>
  </si>
  <si>
    <t>TO</t>
  </si>
  <si>
    <t>CASE</t>
  </si>
  <si>
    <t>WEIGHT</t>
  </si>
  <si>
    <t>RATE</t>
  </si>
  <si>
    <t xml:space="preserve">KOKUYO CAMLIN LTD
Address: Sector - 11, CDA, 3-C/1358,CUTTACK,9337010717
GST No:21AAACC1647E1ZD
</t>
  </si>
  <si>
    <t>HML</t>
  </si>
  <si>
    <t>DD.CH.</t>
  </si>
  <si>
    <t>LR CH.</t>
  </si>
  <si>
    <t>AMT.</t>
  </si>
  <si>
    <t>Kindly, verify &amp; confirm within 7 days, else GST will be filed by 20th MAY, 2024. 
GST to be paid by Consignor under Reverse Charge Mechanism(RCM) as per GST.</t>
  </si>
  <si>
    <t>(RUPEES THIRTEEN THOUSAND SIX HUNDRED ONE ONLY)</t>
  </si>
  <si>
    <t>Bill Date:30/04/2024
Bill #:Inv-581/24-25
Total Amount: 13601.00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</si>
</sst>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8</xdr:col>
      <xdr:colOff>152400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42672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10" workbookViewId="0">
      <selection activeCell="S23" sqref="S23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7" style="2" customWidth="1"/>
    <col min="12" max="12" width="6.4257812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26" t="s">
        <v>0</v>
      </c>
      <c r="K1" s="26"/>
      <c r="L1" s="26"/>
      <c r="M1" s="26"/>
    </row>
    <row r="2" spans="1:13" ht="61.5" customHeight="1">
      <c r="A2" s="19" t="s">
        <v>51</v>
      </c>
      <c r="B2" s="20"/>
      <c r="C2" s="20"/>
      <c r="D2" s="20"/>
      <c r="E2" s="20"/>
      <c r="F2" s="20"/>
      <c r="G2" s="20"/>
      <c r="H2" s="20"/>
      <c r="I2" s="21"/>
      <c r="J2" s="27" t="s">
        <v>58</v>
      </c>
      <c r="K2" s="26"/>
      <c r="L2" s="26"/>
      <c r="M2" s="26"/>
    </row>
    <row r="3" spans="1:13" s="8" customFormat="1" ht="15" customHeight="1">
      <c r="A3" s="5" t="s">
        <v>23</v>
      </c>
      <c r="B3" s="5" t="s">
        <v>24</v>
      </c>
      <c r="C3" s="5" t="s">
        <v>25</v>
      </c>
      <c r="D3" s="5" t="s">
        <v>26</v>
      </c>
      <c r="E3" s="5" t="s">
        <v>46</v>
      </c>
      <c r="F3" s="5" t="s">
        <v>47</v>
      </c>
      <c r="G3" s="5" t="s">
        <v>48</v>
      </c>
      <c r="H3" s="5" t="s">
        <v>49</v>
      </c>
      <c r="I3" s="7" t="s">
        <v>50</v>
      </c>
      <c r="J3" s="7" t="s">
        <v>52</v>
      </c>
      <c r="K3" s="7" t="s">
        <v>53</v>
      </c>
      <c r="L3" s="7" t="s">
        <v>54</v>
      </c>
      <c r="M3" s="7" t="s">
        <v>55</v>
      </c>
    </row>
    <row r="4" spans="1:13" ht="15" customHeight="1">
      <c r="A4" s="10">
        <v>1</v>
      </c>
      <c r="B4" s="4" t="s">
        <v>19</v>
      </c>
      <c r="C4" s="4" t="s">
        <v>33</v>
      </c>
      <c r="D4" s="4" t="s">
        <v>20</v>
      </c>
      <c r="E4" s="9" t="s">
        <v>32</v>
      </c>
      <c r="F4" s="4" t="s">
        <v>27</v>
      </c>
      <c r="G4" s="4">
        <v>42</v>
      </c>
      <c r="H4" s="4">
        <v>783</v>
      </c>
      <c r="I4" s="6">
        <f>VLOOKUP(F4,'[1]KOKUYO CAMLIN LTD'!$C$7:$E$23,3,FALSE)</f>
        <v>3.4</v>
      </c>
      <c r="J4" s="6">
        <f t="shared" ref="J4:J16" si="0">G4*1</f>
        <v>42</v>
      </c>
      <c r="K4" s="6"/>
      <c r="L4" s="6">
        <v>25</v>
      </c>
      <c r="M4" s="6">
        <f>H4*I4+J4+K4+L4</f>
        <v>2729.2</v>
      </c>
    </row>
    <row r="5" spans="1:13" ht="15" customHeight="1">
      <c r="A5" s="10">
        <v>2</v>
      </c>
      <c r="B5" s="4" t="s">
        <v>19</v>
      </c>
      <c r="C5" s="4" t="s">
        <v>34</v>
      </c>
      <c r="D5" s="4" t="s">
        <v>21</v>
      </c>
      <c r="E5" s="9" t="s">
        <v>32</v>
      </c>
      <c r="F5" s="4" t="s">
        <v>29</v>
      </c>
      <c r="G5" s="4">
        <v>50</v>
      </c>
      <c r="H5" s="4"/>
      <c r="I5" s="6">
        <v>24</v>
      </c>
      <c r="J5" s="6">
        <f t="shared" si="0"/>
        <v>50</v>
      </c>
      <c r="K5" s="6"/>
      <c r="L5" s="6">
        <v>25</v>
      </c>
      <c r="M5" s="6">
        <f>G5*I5+J5+K5+L5</f>
        <v>1275</v>
      </c>
    </row>
    <row r="6" spans="1:13" ht="15" customHeight="1">
      <c r="A6" s="10">
        <v>3</v>
      </c>
      <c r="B6" s="4" t="s">
        <v>4</v>
      </c>
      <c r="C6" s="4" t="s">
        <v>35</v>
      </c>
      <c r="D6" s="4" t="s">
        <v>5</v>
      </c>
      <c r="E6" s="9" t="s">
        <v>32</v>
      </c>
      <c r="F6" s="4" t="s">
        <v>28</v>
      </c>
      <c r="G6" s="4">
        <v>25</v>
      </c>
      <c r="H6" s="4">
        <f>G6*18</f>
        <v>450</v>
      </c>
      <c r="I6" s="6">
        <f>VLOOKUP(F6,'[1]KOKUYO CAMLIN LTD'!$C$7:$E$23,3,FALSE)</f>
        <v>2.04</v>
      </c>
      <c r="J6" s="6">
        <f t="shared" si="0"/>
        <v>25</v>
      </c>
      <c r="K6" s="6"/>
      <c r="L6" s="6">
        <v>25</v>
      </c>
      <c r="M6" s="6">
        <f>H6*I6+J6+K6+L6</f>
        <v>968</v>
      </c>
    </row>
    <row r="7" spans="1:13" ht="15" customHeight="1">
      <c r="A7" s="10">
        <v>4</v>
      </c>
      <c r="B7" s="4" t="s">
        <v>6</v>
      </c>
      <c r="C7" s="4" t="s">
        <v>37</v>
      </c>
      <c r="D7" s="4" t="s">
        <v>18</v>
      </c>
      <c r="E7" s="9" t="s">
        <v>32</v>
      </c>
      <c r="F7" s="4" t="s">
        <v>28</v>
      </c>
      <c r="G7" s="4">
        <v>32</v>
      </c>
      <c r="H7" s="4">
        <v>590</v>
      </c>
      <c r="I7" s="6">
        <f>VLOOKUP(F7,'[1]KOKUYO CAMLIN LTD'!$C$7:$E$23,3,FALSE)</f>
        <v>2.04</v>
      </c>
      <c r="J7" s="6">
        <f t="shared" si="0"/>
        <v>32</v>
      </c>
      <c r="K7" s="6"/>
      <c r="L7" s="6">
        <v>25</v>
      </c>
      <c r="M7" s="6">
        <f>H7*I7+J7+K7+L7</f>
        <v>1260.5999999999999</v>
      </c>
    </row>
    <row r="8" spans="1:13" ht="15" customHeight="1">
      <c r="A8" s="10">
        <v>5</v>
      </c>
      <c r="B8" s="4" t="s">
        <v>6</v>
      </c>
      <c r="C8" s="4" t="s">
        <v>36</v>
      </c>
      <c r="D8" s="4" t="s">
        <v>7</v>
      </c>
      <c r="E8" s="9" t="s">
        <v>32</v>
      </c>
      <c r="F8" s="4" t="s">
        <v>29</v>
      </c>
      <c r="G8" s="4">
        <v>19</v>
      </c>
      <c r="H8" s="4"/>
      <c r="I8" s="6">
        <v>24</v>
      </c>
      <c r="J8" s="6">
        <f t="shared" si="0"/>
        <v>19</v>
      </c>
      <c r="K8" s="6"/>
      <c r="L8" s="6">
        <v>25</v>
      </c>
      <c r="M8" s="6">
        <f>G8*I8+J8+K8+L8</f>
        <v>500</v>
      </c>
    </row>
    <row r="9" spans="1:13" ht="15" customHeight="1">
      <c r="A9" s="10">
        <v>6</v>
      </c>
      <c r="B9" s="4" t="s">
        <v>13</v>
      </c>
      <c r="C9" s="4" t="s">
        <v>38</v>
      </c>
      <c r="D9" s="4" t="s">
        <v>14</v>
      </c>
      <c r="E9" s="9" t="s">
        <v>32</v>
      </c>
      <c r="F9" s="4" t="s">
        <v>29</v>
      </c>
      <c r="G9" s="4">
        <v>22</v>
      </c>
      <c r="H9" s="4"/>
      <c r="I9" s="6">
        <v>24</v>
      </c>
      <c r="J9" s="6">
        <f t="shared" si="0"/>
        <v>22</v>
      </c>
      <c r="K9" s="6"/>
      <c r="L9" s="6">
        <v>25</v>
      </c>
      <c r="M9" s="6">
        <f>G9*I9+J9+K9+L9</f>
        <v>575</v>
      </c>
    </row>
    <row r="10" spans="1:13" ht="15" customHeight="1">
      <c r="A10" s="10">
        <v>7</v>
      </c>
      <c r="B10" s="4" t="s">
        <v>8</v>
      </c>
      <c r="C10" s="4" t="s">
        <v>39</v>
      </c>
      <c r="D10" s="4" t="s">
        <v>9</v>
      </c>
      <c r="E10" s="9" t="s">
        <v>32</v>
      </c>
      <c r="F10" s="4" t="s">
        <v>30</v>
      </c>
      <c r="G10" s="4">
        <v>30</v>
      </c>
      <c r="H10" s="4">
        <v>548</v>
      </c>
      <c r="I10" s="6">
        <f>VLOOKUP(F10,'[1]KOKUYO CAMLIN LTD'!$C$7:$E$23,3,FALSE)</f>
        <v>4.5</v>
      </c>
      <c r="J10" s="6">
        <f t="shared" si="0"/>
        <v>30</v>
      </c>
      <c r="K10" s="6">
        <f>G10*5</f>
        <v>150</v>
      </c>
      <c r="L10" s="6">
        <v>25</v>
      </c>
      <c r="M10" s="6">
        <f>H10*I10+J10+K10+L10</f>
        <v>2671</v>
      </c>
    </row>
    <row r="11" spans="1:13" ht="15" customHeight="1">
      <c r="A11" s="10">
        <v>8</v>
      </c>
      <c r="B11" s="4" t="s">
        <v>8</v>
      </c>
      <c r="C11" s="4" t="s">
        <v>40</v>
      </c>
      <c r="D11" s="4" t="s">
        <v>10</v>
      </c>
      <c r="E11" s="9" t="s">
        <v>32</v>
      </c>
      <c r="F11" s="4" t="s">
        <v>28</v>
      </c>
      <c r="G11" s="4">
        <v>7</v>
      </c>
      <c r="H11" s="4">
        <v>120</v>
      </c>
      <c r="I11" s="6">
        <f>VLOOKUP(F11,'[1]KOKUYO CAMLIN LTD'!$C$7:$E$23,3,FALSE)</f>
        <v>2.04</v>
      </c>
      <c r="J11" s="6">
        <f t="shared" si="0"/>
        <v>7</v>
      </c>
      <c r="K11" s="6"/>
      <c r="L11" s="6">
        <v>25</v>
      </c>
      <c r="M11" s="6">
        <f>H11*I11+J11+K11+L11</f>
        <v>276.8</v>
      </c>
    </row>
    <row r="12" spans="1:13" ht="15" customHeight="1">
      <c r="A12" s="10">
        <v>9</v>
      </c>
      <c r="B12" s="4" t="s">
        <v>8</v>
      </c>
      <c r="C12" s="4" t="s">
        <v>41</v>
      </c>
      <c r="D12" s="4" t="s">
        <v>17</v>
      </c>
      <c r="E12" s="9" t="s">
        <v>32</v>
      </c>
      <c r="F12" s="4" t="s">
        <v>31</v>
      </c>
      <c r="G12" s="4">
        <v>23</v>
      </c>
      <c r="H12" s="4">
        <v>420</v>
      </c>
      <c r="I12" s="6">
        <f>VLOOKUP(F12,'[1]KOKUYO CAMLIN LTD'!$C$7:$E$23,3,FALSE)</f>
        <v>1.44</v>
      </c>
      <c r="J12" s="6">
        <f t="shared" si="0"/>
        <v>23</v>
      </c>
      <c r="K12" s="6"/>
      <c r="L12" s="6">
        <v>25</v>
      </c>
      <c r="M12" s="6">
        <f>H12*I12+J12+K12+L12</f>
        <v>652.79999999999995</v>
      </c>
    </row>
    <row r="13" spans="1:13" ht="15" customHeight="1">
      <c r="A13" s="10">
        <v>10</v>
      </c>
      <c r="B13" s="4" t="s">
        <v>11</v>
      </c>
      <c r="C13" s="4" t="s">
        <v>42</v>
      </c>
      <c r="D13" s="4" t="s">
        <v>12</v>
      </c>
      <c r="E13" s="9" t="s">
        <v>32</v>
      </c>
      <c r="F13" s="4" t="s">
        <v>29</v>
      </c>
      <c r="G13" s="4">
        <v>35</v>
      </c>
      <c r="H13" s="4"/>
      <c r="I13" s="6">
        <v>24</v>
      </c>
      <c r="J13" s="6">
        <f t="shared" si="0"/>
        <v>35</v>
      </c>
      <c r="K13" s="6"/>
      <c r="L13" s="6">
        <v>25</v>
      </c>
      <c r="M13" s="6">
        <f>G13*I13+J13+K13+L13</f>
        <v>900</v>
      </c>
    </row>
    <row r="14" spans="1:13" ht="15" customHeight="1">
      <c r="A14" s="10">
        <v>11</v>
      </c>
      <c r="B14" s="4" t="s">
        <v>1</v>
      </c>
      <c r="C14" s="4" t="s">
        <v>43</v>
      </c>
      <c r="D14" s="4" t="s">
        <v>2</v>
      </c>
      <c r="E14" s="9" t="s">
        <v>32</v>
      </c>
      <c r="F14" s="4" t="s">
        <v>27</v>
      </c>
      <c r="G14" s="4">
        <v>17</v>
      </c>
      <c r="H14" s="4">
        <v>300</v>
      </c>
      <c r="I14" s="6">
        <f>VLOOKUP(F14,'[1]KOKUYO CAMLIN LTD'!$C$7:$E$23,3,FALSE)</f>
        <v>3.4</v>
      </c>
      <c r="J14" s="6">
        <f t="shared" si="0"/>
        <v>17</v>
      </c>
      <c r="K14" s="6"/>
      <c r="L14" s="6">
        <v>25</v>
      </c>
      <c r="M14" s="6">
        <f>H14*I14+J14+K14+L14</f>
        <v>1062</v>
      </c>
    </row>
    <row r="15" spans="1:13" ht="15" customHeight="1">
      <c r="A15" s="10">
        <v>12</v>
      </c>
      <c r="B15" s="4" t="s">
        <v>1</v>
      </c>
      <c r="C15" s="4" t="s">
        <v>44</v>
      </c>
      <c r="D15" s="4" t="s">
        <v>3</v>
      </c>
      <c r="E15" s="9" t="s">
        <v>32</v>
      </c>
      <c r="F15" s="4" t="s">
        <v>28</v>
      </c>
      <c r="G15" s="4">
        <v>5</v>
      </c>
      <c r="H15" s="4">
        <v>86</v>
      </c>
      <c r="I15" s="6">
        <f>VLOOKUP(F15,'[1]KOKUYO CAMLIN LTD'!$C$7:$E$23,3,FALSE)</f>
        <v>2.04</v>
      </c>
      <c r="J15" s="6">
        <f t="shared" si="0"/>
        <v>5</v>
      </c>
      <c r="K15" s="6"/>
      <c r="L15" s="6">
        <v>25</v>
      </c>
      <c r="M15" s="6">
        <f>H15*I15+J15+K15+L15</f>
        <v>205.44</v>
      </c>
    </row>
    <row r="16" spans="1:13" ht="15" customHeight="1">
      <c r="A16" s="10">
        <v>13</v>
      </c>
      <c r="B16" s="4" t="s">
        <v>15</v>
      </c>
      <c r="C16" s="4" t="s">
        <v>45</v>
      </c>
      <c r="D16" s="4" t="s">
        <v>16</v>
      </c>
      <c r="E16" s="9" t="s">
        <v>32</v>
      </c>
      <c r="F16" s="4" t="s">
        <v>29</v>
      </c>
      <c r="G16" s="4">
        <v>20</v>
      </c>
      <c r="H16" s="4"/>
      <c r="I16" s="6">
        <v>24</v>
      </c>
      <c r="J16" s="6">
        <f t="shared" si="0"/>
        <v>20</v>
      </c>
      <c r="K16" s="6"/>
      <c r="L16" s="6">
        <v>25</v>
      </c>
      <c r="M16" s="6">
        <f>G16*I16+J16+K16+L16</f>
        <v>525</v>
      </c>
    </row>
    <row r="17" spans="1:13" s="13" customFormat="1">
      <c r="A17" s="22" t="s">
        <v>57</v>
      </c>
      <c r="B17" s="23"/>
      <c r="C17" s="23"/>
      <c r="D17" s="23"/>
      <c r="E17" s="23"/>
      <c r="F17" s="23"/>
      <c r="G17" s="23"/>
      <c r="H17" s="23"/>
      <c r="I17" s="24"/>
      <c r="J17" s="24"/>
      <c r="K17" s="24"/>
      <c r="L17" s="25"/>
      <c r="M17" s="12">
        <f>ROUND(SUM(M4:M16),0)</f>
        <v>13601</v>
      </c>
    </row>
    <row r="18" spans="1:13" s="3" customFormat="1" ht="30" customHeight="1">
      <c r="A18" s="14" t="s">
        <v>56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5"/>
      <c r="M18" s="15"/>
    </row>
    <row r="19" spans="1:13" s="3" customFormat="1" ht="30" customHeight="1">
      <c r="A19" s="14" t="s">
        <v>22</v>
      </c>
      <c r="B19" s="14"/>
      <c r="C19" s="14"/>
      <c r="D19" s="14"/>
      <c r="E19" s="14"/>
      <c r="F19" s="14"/>
      <c r="G19" s="14"/>
      <c r="H19" s="14"/>
      <c r="I19" s="15"/>
      <c r="J19" s="15"/>
      <c r="K19" s="15"/>
      <c r="L19" s="15"/>
      <c r="M19" s="15"/>
    </row>
    <row r="20" spans="1:13">
      <c r="G20" s="11">
        <f>SUM(G4:G16)</f>
        <v>327</v>
      </c>
      <c r="H20" s="11">
        <f>SUM(H4:H16)</f>
        <v>3297</v>
      </c>
    </row>
  </sheetData>
  <sortState ref="B4:M16">
    <sortCondition ref="B4:B16"/>
    <sortCondition ref="C4:C16"/>
  </sortState>
  <mergeCells count="7">
    <mergeCell ref="A18:M18"/>
    <mergeCell ref="A19:M19"/>
    <mergeCell ref="A1:I1"/>
    <mergeCell ref="A2:I2"/>
    <mergeCell ref="A17:L17"/>
    <mergeCell ref="J1:M1"/>
    <mergeCell ref="J2:M2"/>
  </mergeCells>
  <pageMargins left="0.28999999999999998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2024-05-28T11:38:17Z</cp:lastPrinted>
  <dcterms:created xsi:type="dcterms:W3CDTF">2024-05-13T05:24:21Z</dcterms:created>
  <dcterms:modified xsi:type="dcterms:W3CDTF">2024-06-07T12:26:21Z</dcterms:modified>
</cp:coreProperties>
</file>