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Consignment!$H$1:$H$23</definedName>
  </definedNames>
  <calcPr calcId="124519"/>
</workbook>
</file>

<file path=xl/calcChain.xml><?xml version="1.0" encoding="utf-8"?>
<calcChain xmlns="http://schemas.openxmlformats.org/spreadsheetml/2006/main">
  <c r="L20" i="1"/>
  <c r="L5"/>
  <c r="L6"/>
  <c r="L7"/>
  <c r="L8"/>
  <c r="L9"/>
  <c r="L10"/>
  <c r="L11"/>
  <c r="L12"/>
  <c r="L13"/>
  <c r="L14"/>
  <c r="L15"/>
  <c r="L16"/>
  <c r="L17"/>
  <c r="L18"/>
  <c r="L19"/>
  <c r="L4"/>
  <c r="J5"/>
  <c r="J6"/>
  <c r="J7"/>
  <c r="J8"/>
  <c r="J9"/>
  <c r="J10"/>
  <c r="J11"/>
  <c r="J12"/>
  <c r="J13"/>
  <c r="J14"/>
  <c r="J15"/>
  <c r="J16"/>
  <c r="J17"/>
  <c r="J18"/>
  <c r="J19"/>
  <c r="J4"/>
  <c r="I5"/>
  <c r="I6"/>
  <c r="I7"/>
  <c r="I8"/>
  <c r="I9"/>
  <c r="I10"/>
  <c r="I11"/>
  <c r="I12"/>
  <c r="I13"/>
  <c r="I14"/>
  <c r="I15"/>
  <c r="I16"/>
  <c r="I17"/>
  <c r="I18"/>
  <c r="I19"/>
  <c r="I4"/>
  <c r="H19" l="1"/>
  <c r="H17"/>
  <c r="H14"/>
  <c r="H12"/>
  <c r="H11"/>
  <c r="H8"/>
  <c r="H4"/>
  <c r="H7" l="1"/>
  <c r="H15"/>
  <c r="G23" l="1"/>
</calcChain>
</file>

<file path=xl/sharedStrings.xml><?xml version="1.0" encoding="utf-8"?>
<sst xmlns="http://schemas.openxmlformats.org/spreadsheetml/2006/main" count="98" uniqueCount="68">
  <si>
    <t>JA/360</t>
  </si>
  <si>
    <t>15/1/2026</t>
  </si>
  <si>
    <t>0</t>
  </si>
  <si>
    <t>03/1/2026</t>
  </si>
  <si>
    <t>1302</t>
  </si>
  <si>
    <t>1303</t>
  </si>
  <si>
    <t>1311</t>
  </si>
  <si>
    <t>09/1/2026</t>
  </si>
  <si>
    <t>1336</t>
  </si>
  <si>
    <t>1360</t>
  </si>
  <si>
    <t>1355</t>
  </si>
  <si>
    <t>1359</t>
  </si>
  <si>
    <t>1357</t>
  </si>
  <si>
    <t>19/1/2026</t>
  </si>
  <si>
    <t>1385</t>
  </si>
  <si>
    <t>21/1/2026</t>
  </si>
  <si>
    <t>1388</t>
  </si>
  <si>
    <t>1390</t>
  </si>
  <si>
    <t>22/1/2026</t>
  </si>
  <si>
    <t>1391</t>
  </si>
  <si>
    <t>1389</t>
  </si>
  <si>
    <t>1392</t>
  </si>
  <si>
    <t>23/1/2026</t>
  </si>
  <si>
    <t>1325</t>
  </si>
  <si>
    <t>PANIKOILI</t>
  </si>
  <si>
    <t>BIRAJAHATA</t>
  </si>
  <si>
    <t>TIHIDI</t>
  </si>
  <si>
    <t>PATTAMUNDAI</t>
  </si>
  <si>
    <t>RAJKANIKA</t>
  </si>
  <si>
    <t>HARIPUR HAT</t>
  </si>
  <si>
    <t>KAMAKHYANAGAR</t>
  </si>
  <si>
    <t>JARKA</t>
  </si>
  <si>
    <t>ANGUL</t>
  </si>
  <si>
    <t>BOINDA</t>
  </si>
  <si>
    <t>CTC</t>
  </si>
  <si>
    <t>JA/16973</t>
  </si>
  <si>
    <t>JA/16985</t>
  </si>
  <si>
    <t>JA/17109</t>
  </si>
  <si>
    <t>JA/17342</t>
  </si>
  <si>
    <t>JA/17625</t>
  </si>
  <si>
    <t>JA/17626</t>
  </si>
  <si>
    <t>JA/17628</t>
  </si>
  <si>
    <t>JA/17629</t>
  </si>
  <si>
    <t>JA/17848</t>
  </si>
  <si>
    <t>JA/17927</t>
  </si>
  <si>
    <t>JA/17928</t>
  </si>
  <si>
    <t>JA/18009</t>
  </si>
  <si>
    <t>JA/18011</t>
  </si>
  <si>
    <t>JA/18184</t>
  </si>
  <si>
    <t>JA/18185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</si>
  <si>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</si>
  <si>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</si>
  <si>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</si>
  <si>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</si>
  <si>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</si>
  <si>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</si>
  <si>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</si>
  <si>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</si>
  <si>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</si>
  <si>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</si>
  <si>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</si>
  <si>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</si>
  <si>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</si>
  <si>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</si>
  <si>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Thanking you for your business.
PRAGATI LOGISTICS</t>
  </si>
  <si>
    <t>Kindly, verify &amp; confirm within 7 days, else GST will be filed by 20th JAN, 2026. 
GST to be paid by Consignor under Reverse Charge Mechanism(RCM) as per GST.</t>
  </si>
  <si>
    <t>Bill Date:  31/01/2026
Bill NO : 25504
Total Amount : 10998.00</t>
  </si>
  <si>
    <t>(RUPEES TEN THOUSAND NINE HUNDRED NINETY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</si>
</sst>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85725</xdr:rowOff>
    </xdr:from>
    <xdr:to>
      <xdr:col>7</xdr:col>
      <xdr:colOff>180974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85725"/>
          <a:ext cx="3990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DEC%20%2025/GAYATRI%20AGENC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NOV%2025/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NIMAPARA</v>
          </cell>
          <cell r="G4">
            <v>2</v>
          </cell>
          <cell r="H4">
            <v>60</v>
          </cell>
        </row>
        <row r="5">
          <cell r="F5" t="str">
            <v>NIMAPARA</v>
          </cell>
          <cell r="G5">
            <v>2</v>
          </cell>
          <cell r="H5">
            <v>60</v>
          </cell>
        </row>
        <row r="6">
          <cell r="F6" t="str">
            <v>KENDRAPARA</v>
          </cell>
          <cell r="G6">
            <v>6</v>
          </cell>
          <cell r="H6">
            <v>50</v>
          </cell>
        </row>
        <row r="7">
          <cell r="F7" t="str">
            <v>PATTAMUNDAI</v>
          </cell>
          <cell r="G7">
            <v>5</v>
          </cell>
          <cell r="H7">
            <v>50</v>
          </cell>
        </row>
        <row r="8">
          <cell r="F8" t="str">
            <v>MARSHAGHAI</v>
          </cell>
          <cell r="G8">
            <v>13</v>
          </cell>
          <cell r="H8">
            <v>60</v>
          </cell>
        </row>
        <row r="9">
          <cell r="F9" t="str">
            <v>ANANDAPUR</v>
          </cell>
          <cell r="G9">
            <v>30</v>
          </cell>
          <cell r="H9">
            <v>60</v>
          </cell>
        </row>
        <row r="10">
          <cell r="F10" t="str">
            <v>PARADEEP</v>
          </cell>
          <cell r="G10">
            <v>5</v>
          </cell>
          <cell r="H10">
            <v>60</v>
          </cell>
        </row>
        <row r="11">
          <cell r="F11" t="str">
            <v>REMUNA</v>
          </cell>
          <cell r="G11">
            <v>10</v>
          </cell>
          <cell r="H11">
            <v>70</v>
          </cell>
        </row>
        <row r="12">
          <cell r="F12" t="str">
            <v>KENDRAPARA</v>
          </cell>
          <cell r="G12">
            <v>3</v>
          </cell>
          <cell r="H12">
            <v>50</v>
          </cell>
        </row>
        <row r="13">
          <cell r="F13" t="str">
            <v>NARSINGHPUR</v>
          </cell>
          <cell r="G13">
            <v>6</v>
          </cell>
          <cell r="H13">
            <v>60</v>
          </cell>
        </row>
        <row r="14">
          <cell r="F14" t="str">
            <v>NIMAPARA</v>
          </cell>
          <cell r="G14">
            <v>10</v>
          </cell>
          <cell r="H14">
            <v>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TIRTOL</v>
          </cell>
          <cell r="G4">
            <v>4</v>
          </cell>
          <cell r="H4">
            <v>60</v>
          </cell>
        </row>
        <row r="5">
          <cell r="F5" t="str">
            <v>TIRTOL</v>
          </cell>
          <cell r="G5">
            <v>2</v>
          </cell>
          <cell r="H5">
            <v>60</v>
          </cell>
        </row>
        <row r="6">
          <cell r="F6" t="str">
            <v>ANANDAPUR</v>
          </cell>
          <cell r="G6">
            <v>11</v>
          </cell>
          <cell r="H6">
            <v>60</v>
          </cell>
        </row>
        <row r="7">
          <cell r="F7" t="str">
            <v>NIMAPARA</v>
          </cell>
          <cell r="G7">
            <v>3</v>
          </cell>
          <cell r="H7">
            <v>60</v>
          </cell>
        </row>
        <row r="8">
          <cell r="F8" t="str">
            <v>NIMAPARA</v>
          </cell>
          <cell r="G8">
            <v>2</v>
          </cell>
          <cell r="H8">
            <v>60</v>
          </cell>
        </row>
        <row r="9">
          <cell r="F9" t="str">
            <v>NIMAPARA</v>
          </cell>
          <cell r="G9">
            <v>10</v>
          </cell>
          <cell r="H9">
            <v>60</v>
          </cell>
        </row>
        <row r="10">
          <cell r="F10" t="str">
            <v>PATTAMUNDAI</v>
          </cell>
          <cell r="G10">
            <v>5</v>
          </cell>
          <cell r="H10">
            <v>50</v>
          </cell>
        </row>
        <row r="11">
          <cell r="F11" t="str">
            <v>KAMAKHYANAGAR</v>
          </cell>
          <cell r="G11">
            <v>5</v>
          </cell>
          <cell r="H11">
            <v>50</v>
          </cell>
        </row>
        <row r="12">
          <cell r="F12" t="str">
            <v>INDUPUR</v>
          </cell>
          <cell r="G12">
            <v>12</v>
          </cell>
          <cell r="H12">
            <v>50</v>
          </cell>
        </row>
        <row r="13">
          <cell r="F13" t="str">
            <v>ANGUL</v>
          </cell>
          <cell r="G13">
            <v>5</v>
          </cell>
          <cell r="H13">
            <v>50</v>
          </cell>
        </row>
        <row r="14">
          <cell r="F14" t="str">
            <v>DHARMASHALA</v>
          </cell>
          <cell r="G14">
            <v>8</v>
          </cell>
          <cell r="H14">
            <v>60</v>
          </cell>
        </row>
        <row r="15">
          <cell r="F15" t="str">
            <v>INDUPUR</v>
          </cell>
          <cell r="G15">
            <v>8</v>
          </cell>
          <cell r="H15">
            <v>50</v>
          </cell>
        </row>
        <row r="16">
          <cell r="F16" t="str">
            <v>JATNI</v>
          </cell>
          <cell r="G16">
            <v>10</v>
          </cell>
          <cell r="H16">
            <v>60</v>
          </cell>
        </row>
        <row r="17">
          <cell r="F17" t="str">
            <v>JAJPUR ROAD</v>
          </cell>
          <cell r="G17">
            <v>11</v>
          </cell>
          <cell r="H17">
            <v>50</v>
          </cell>
        </row>
        <row r="18">
          <cell r="F18" t="str">
            <v>DUMDUMA</v>
          </cell>
          <cell r="G18">
            <v>6</v>
          </cell>
          <cell r="H18">
            <v>50</v>
          </cell>
        </row>
        <row r="19">
          <cell r="F19" t="str">
            <v>BALUGAON</v>
          </cell>
          <cell r="G19">
            <v>10</v>
          </cell>
          <cell r="H19">
            <v>50</v>
          </cell>
        </row>
        <row r="20">
          <cell r="F20" t="str">
            <v>BASUDEVPUR</v>
          </cell>
          <cell r="G20">
            <v>16</v>
          </cell>
          <cell r="H20">
            <v>60</v>
          </cell>
        </row>
        <row r="21">
          <cell r="F21" t="str">
            <v>AGARPADA</v>
          </cell>
          <cell r="G21">
            <v>8</v>
          </cell>
          <cell r="H21">
            <v>50</v>
          </cell>
        </row>
        <row r="22">
          <cell r="F22" t="str">
            <v>PANIKOILI</v>
          </cell>
          <cell r="G22">
            <v>25</v>
          </cell>
          <cell r="H22">
            <v>50</v>
          </cell>
        </row>
        <row r="23">
          <cell r="F23" t="str">
            <v>PANIKOILI</v>
          </cell>
          <cell r="G23">
            <v>6</v>
          </cell>
          <cell r="H23">
            <v>50</v>
          </cell>
        </row>
        <row r="24">
          <cell r="F24" t="str">
            <v>JAJPUR TOWN</v>
          </cell>
          <cell r="G24">
            <v>13</v>
          </cell>
          <cell r="H24">
            <v>50</v>
          </cell>
        </row>
        <row r="25">
          <cell r="F25" t="str">
            <v>ANGUL</v>
          </cell>
          <cell r="G25">
            <v>6</v>
          </cell>
          <cell r="H25">
            <v>50</v>
          </cell>
        </row>
        <row r="26">
          <cell r="F26" t="str">
            <v>MANGALPUR</v>
          </cell>
          <cell r="G26">
            <v>5</v>
          </cell>
          <cell r="H26">
            <v>60</v>
          </cell>
        </row>
        <row r="27">
          <cell r="F27" t="str">
            <v>BHADRAK</v>
          </cell>
          <cell r="G27">
            <v>11</v>
          </cell>
          <cell r="H27">
            <v>50</v>
          </cell>
        </row>
        <row r="28">
          <cell r="F28" t="str">
            <v>REMUNA</v>
          </cell>
          <cell r="G28">
            <v>14</v>
          </cell>
          <cell r="H28">
            <v>70</v>
          </cell>
        </row>
        <row r="29">
          <cell r="F29" t="str">
            <v>MANGALPUR</v>
          </cell>
          <cell r="G29">
            <v>12</v>
          </cell>
          <cell r="H29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62</v>
      </c>
      <c r="J1" s="10"/>
      <c r="K1" s="10"/>
      <c r="L1" s="10"/>
    </row>
    <row r="2" spans="1:12" s="1" customFormat="1" ht="63" customHeight="1">
      <c r="A2" s="7" t="s">
        <v>63</v>
      </c>
      <c r="B2" s="8"/>
      <c r="C2" s="8"/>
      <c r="D2" s="8"/>
      <c r="E2" s="8"/>
      <c r="F2" s="8"/>
      <c r="G2" s="8"/>
      <c r="H2" s="9"/>
      <c r="I2" s="10" t="s">
        <v>66</v>
      </c>
      <c r="J2" s="10"/>
      <c r="K2" s="10"/>
      <c r="L2" s="10"/>
    </row>
    <row r="3" spans="1:12" s="6" customFormat="1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  <c r="H3" s="5" t="s">
        <v>57</v>
      </c>
      <c r="I3" s="5" t="s">
        <v>58</v>
      </c>
      <c r="J3" s="5" t="s">
        <v>59</v>
      </c>
      <c r="K3" s="5" t="s">
        <v>60</v>
      </c>
      <c r="L3" s="5" t="s">
        <v>61</v>
      </c>
    </row>
    <row r="4" spans="1:12">
      <c r="A4" s="2">
        <v>1</v>
      </c>
      <c r="B4" s="2" t="s">
        <v>1</v>
      </c>
      <c r="C4" s="2" t="s">
        <v>0</v>
      </c>
      <c r="D4" s="2" t="s">
        <v>2</v>
      </c>
      <c r="E4" s="4" t="s">
        <v>34</v>
      </c>
      <c r="F4" s="2" t="s">
        <v>24</v>
      </c>
      <c r="G4" s="2">
        <v>15</v>
      </c>
      <c r="H4" s="19">
        <f>VLOOKUP(F4,[2]Consignment!$F$4:$H$29,3,FALSE)</f>
        <v>50</v>
      </c>
      <c r="I4" s="19">
        <f>G4*2</f>
        <v>30</v>
      </c>
      <c r="J4" s="19">
        <f>G4*12</f>
        <v>180</v>
      </c>
      <c r="K4" s="19">
        <v>50</v>
      </c>
      <c r="L4" s="19">
        <f>G4*H4+I4+J4+K4</f>
        <v>1010</v>
      </c>
    </row>
    <row r="5" spans="1:12">
      <c r="A5" s="2">
        <v>2</v>
      </c>
      <c r="B5" s="2" t="s">
        <v>3</v>
      </c>
      <c r="C5" s="2" t="s">
        <v>35</v>
      </c>
      <c r="D5" s="2" t="s">
        <v>4</v>
      </c>
      <c r="E5" s="4" t="s">
        <v>34</v>
      </c>
      <c r="F5" s="2" t="s">
        <v>25</v>
      </c>
      <c r="G5" s="2">
        <v>11</v>
      </c>
      <c r="H5" s="19">
        <v>50</v>
      </c>
      <c r="I5" s="19">
        <f t="shared" ref="I5:I19" si="0">G5*2</f>
        <v>22</v>
      </c>
      <c r="J5" s="19">
        <f t="shared" ref="J5:J19" si="1">G5*12</f>
        <v>132</v>
      </c>
      <c r="K5" s="19">
        <v>50</v>
      </c>
      <c r="L5" s="19">
        <f t="shared" ref="L5:L19" si="2">G5*H5+I5+J5+K5</f>
        <v>754</v>
      </c>
    </row>
    <row r="6" spans="1:12">
      <c r="A6" s="2">
        <v>3</v>
      </c>
      <c r="B6" s="2" t="s">
        <v>3</v>
      </c>
      <c r="C6" s="2" t="s">
        <v>36</v>
      </c>
      <c r="D6" s="2" t="s">
        <v>5</v>
      </c>
      <c r="E6" s="4" t="s">
        <v>34</v>
      </c>
      <c r="F6" s="2" t="s">
        <v>26</v>
      </c>
      <c r="G6" s="2">
        <v>15</v>
      </c>
      <c r="H6" s="19">
        <v>50</v>
      </c>
      <c r="I6" s="19">
        <f t="shared" si="0"/>
        <v>30</v>
      </c>
      <c r="J6" s="19">
        <f t="shared" si="1"/>
        <v>180</v>
      </c>
      <c r="K6" s="19">
        <v>50</v>
      </c>
      <c r="L6" s="19">
        <f t="shared" si="2"/>
        <v>1010</v>
      </c>
    </row>
    <row r="7" spans="1:12">
      <c r="A7" s="2">
        <v>4</v>
      </c>
      <c r="B7" s="2" t="s">
        <v>3</v>
      </c>
      <c r="C7" s="2" t="s">
        <v>37</v>
      </c>
      <c r="D7" s="2" t="s">
        <v>6</v>
      </c>
      <c r="E7" s="4" t="s">
        <v>34</v>
      </c>
      <c r="F7" s="2" t="s">
        <v>27</v>
      </c>
      <c r="G7" s="2">
        <v>10</v>
      </c>
      <c r="H7" s="19">
        <f>VLOOKUP(F7,[1]Consignment!$F$4:$H$14,3,FALSE)</f>
        <v>50</v>
      </c>
      <c r="I7" s="19">
        <f t="shared" si="0"/>
        <v>20</v>
      </c>
      <c r="J7" s="19">
        <f t="shared" si="1"/>
        <v>120</v>
      </c>
      <c r="K7" s="19">
        <v>50</v>
      </c>
      <c r="L7" s="19">
        <f t="shared" si="2"/>
        <v>690</v>
      </c>
    </row>
    <row r="8" spans="1:12">
      <c r="A8" s="2">
        <v>5</v>
      </c>
      <c r="B8" s="2" t="s">
        <v>7</v>
      </c>
      <c r="C8" s="2" t="s">
        <v>38</v>
      </c>
      <c r="D8" s="2" t="s">
        <v>8</v>
      </c>
      <c r="E8" s="4" t="s">
        <v>34</v>
      </c>
      <c r="F8" s="2" t="s">
        <v>24</v>
      </c>
      <c r="G8" s="2">
        <v>15</v>
      </c>
      <c r="H8" s="19">
        <f>VLOOKUP(F8,[2]Consignment!$F$4:$H$29,3,FALSE)</f>
        <v>50</v>
      </c>
      <c r="I8" s="19">
        <f t="shared" si="0"/>
        <v>30</v>
      </c>
      <c r="J8" s="19">
        <f t="shared" si="1"/>
        <v>180</v>
      </c>
      <c r="K8" s="19">
        <v>50</v>
      </c>
      <c r="L8" s="19">
        <f t="shared" si="2"/>
        <v>1010</v>
      </c>
    </row>
    <row r="9" spans="1:12">
      <c r="A9" s="2">
        <v>6</v>
      </c>
      <c r="B9" s="2" t="s">
        <v>1</v>
      </c>
      <c r="C9" s="2" t="s">
        <v>39</v>
      </c>
      <c r="D9" s="2" t="s">
        <v>9</v>
      </c>
      <c r="E9" s="4" t="s">
        <v>34</v>
      </c>
      <c r="F9" s="2" t="s">
        <v>28</v>
      </c>
      <c r="G9" s="2">
        <v>14</v>
      </c>
      <c r="H9" s="19">
        <v>70</v>
      </c>
      <c r="I9" s="19">
        <f t="shared" si="0"/>
        <v>28</v>
      </c>
      <c r="J9" s="19">
        <f t="shared" si="1"/>
        <v>168</v>
      </c>
      <c r="K9" s="19">
        <v>50</v>
      </c>
      <c r="L9" s="19">
        <f t="shared" si="2"/>
        <v>1226</v>
      </c>
    </row>
    <row r="10" spans="1:12">
      <c r="A10" s="2">
        <v>7</v>
      </c>
      <c r="B10" s="2" t="s">
        <v>1</v>
      </c>
      <c r="C10" s="2" t="s">
        <v>40</v>
      </c>
      <c r="D10" s="2" t="s">
        <v>10</v>
      </c>
      <c r="E10" s="4" t="s">
        <v>34</v>
      </c>
      <c r="F10" s="2" t="s">
        <v>29</v>
      </c>
      <c r="G10" s="2">
        <v>7</v>
      </c>
      <c r="H10" s="19">
        <v>50</v>
      </c>
      <c r="I10" s="19">
        <f t="shared" si="0"/>
        <v>14</v>
      </c>
      <c r="J10" s="19">
        <f t="shared" si="1"/>
        <v>84</v>
      </c>
      <c r="K10" s="19">
        <v>50</v>
      </c>
      <c r="L10" s="19">
        <f t="shared" si="2"/>
        <v>498</v>
      </c>
    </row>
    <row r="11" spans="1:12">
      <c r="A11" s="2">
        <v>8</v>
      </c>
      <c r="B11" s="2" t="s">
        <v>1</v>
      </c>
      <c r="C11" s="2" t="s">
        <v>41</v>
      </c>
      <c r="D11" s="2" t="s">
        <v>11</v>
      </c>
      <c r="E11" s="4" t="s">
        <v>34</v>
      </c>
      <c r="F11" s="2" t="s">
        <v>30</v>
      </c>
      <c r="G11" s="2">
        <v>9</v>
      </c>
      <c r="H11" s="19">
        <f>VLOOKUP(F11,[2]Consignment!$F$4:$H$29,3,FALSE)</f>
        <v>50</v>
      </c>
      <c r="I11" s="19">
        <f t="shared" si="0"/>
        <v>18</v>
      </c>
      <c r="J11" s="19">
        <f t="shared" si="1"/>
        <v>108</v>
      </c>
      <c r="K11" s="19">
        <v>50</v>
      </c>
      <c r="L11" s="19">
        <f t="shared" si="2"/>
        <v>626</v>
      </c>
    </row>
    <row r="12" spans="1:12">
      <c r="A12" s="2">
        <v>9</v>
      </c>
      <c r="B12" s="2" t="s">
        <v>1</v>
      </c>
      <c r="C12" s="2" t="s">
        <v>42</v>
      </c>
      <c r="D12" s="2" t="s">
        <v>12</v>
      </c>
      <c r="E12" s="4" t="s">
        <v>34</v>
      </c>
      <c r="F12" s="2" t="s">
        <v>30</v>
      </c>
      <c r="G12" s="2">
        <v>5</v>
      </c>
      <c r="H12" s="19">
        <f>VLOOKUP(F12,[2]Consignment!$F$4:$H$29,3,FALSE)</f>
        <v>50</v>
      </c>
      <c r="I12" s="19">
        <f t="shared" si="0"/>
        <v>10</v>
      </c>
      <c r="J12" s="19">
        <f t="shared" si="1"/>
        <v>60</v>
      </c>
      <c r="K12" s="19">
        <v>50</v>
      </c>
      <c r="L12" s="19">
        <f t="shared" si="2"/>
        <v>370</v>
      </c>
    </row>
    <row r="13" spans="1:12">
      <c r="A13" s="2">
        <v>10</v>
      </c>
      <c r="B13" s="2" t="s">
        <v>13</v>
      </c>
      <c r="C13" s="2" t="s">
        <v>43</v>
      </c>
      <c r="D13" s="2" t="s">
        <v>14</v>
      </c>
      <c r="E13" s="4" t="s">
        <v>34</v>
      </c>
      <c r="F13" s="2" t="s">
        <v>31</v>
      </c>
      <c r="G13" s="2">
        <v>8</v>
      </c>
      <c r="H13" s="19">
        <v>50</v>
      </c>
      <c r="I13" s="19">
        <f t="shared" si="0"/>
        <v>16</v>
      </c>
      <c r="J13" s="19">
        <f t="shared" si="1"/>
        <v>96</v>
      </c>
      <c r="K13" s="19">
        <v>50</v>
      </c>
      <c r="L13" s="19">
        <f t="shared" si="2"/>
        <v>562</v>
      </c>
    </row>
    <row r="14" spans="1:12">
      <c r="A14" s="2">
        <v>11</v>
      </c>
      <c r="B14" s="2" t="s">
        <v>15</v>
      </c>
      <c r="C14" s="2" t="s">
        <v>44</v>
      </c>
      <c r="D14" s="2" t="s">
        <v>16</v>
      </c>
      <c r="E14" s="4" t="s">
        <v>34</v>
      </c>
      <c r="F14" s="2" t="s">
        <v>32</v>
      </c>
      <c r="G14" s="2">
        <v>2</v>
      </c>
      <c r="H14" s="19">
        <f>VLOOKUP(F14,[2]Consignment!$F$4:$H$29,3,FALSE)</f>
        <v>50</v>
      </c>
      <c r="I14" s="19">
        <f t="shared" si="0"/>
        <v>4</v>
      </c>
      <c r="J14" s="19">
        <f t="shared" si="1"/>
        <v>24</v>
      </c>
      <c r="K14" s="19">
        <v>50</v>
      </c>
      <c r="L14" s="19">
        <f t="shared" si="2"/>
        <v>178</v>
      </c>
    </row>
    <row r="15" spans="1:12">
      <c r="A15" s="2">
        <v>12</v>
      </c>
      <c r="B15" s="2" t="s">
        <v>15</v>
      </c>
      <c r="C15" s="2" t="s">
        <v>45</v>
      </c>
      <c r="D15" s="2" t="s">
        <v>17</v>
      </c>
      <c r="E15" s="4" t="s">
        <v>34</v>
      </c>
      <c r="F15" s="2" t="s">
        <v>27</v>
      </c>
      <c r="G15" s="2">
        <v>5</v>
      </c>
      <c r="H15" s="19">
        <f>VLOOKUP(F15,[1]Consignment!$F$4:$H$14,3,FALSE)</f>
        <v>50</v>
      </c>
      <c r="I15" s="19">
        <f t="shared" si="0"/>
        <v>10</v>
      </c>
      <c r="J15" s="19">
        <f t="shared" si="1"/>
        <v>60</v>
      </c>
      <c r="K15" s="19">
        <v>50</v>
      </c>
      <c r="L15" s="19">
        <f t="shared" si="2"/>
        <v>370</v>
      </c>
    </row>
    <row r="16" spans="1:12">
      <c r="A16" s="2">
        <v>13</v>
      </c>
      <c r="B16" s="2" t="s">
        <v>18</v>
      </c>
      <c r="C16" s="2" t="s">
        <v>46</v>
      </c>
      <c r="D16" s="2" t="s">
        <v>19</v>
      </c>
      <c r="E16" s="4" t="s">
        <v>34</v>
      </c>
      <c r="F16" s="2" t="s">
        <v>33</v>
      </c>
      <c r="G16" s="2">
        <v>6</v>
      </c>
      <c r="H16" s="19">
        <v>80</v>
      </c>
      <c r="I16" s="19">
        <f t="shared" si="0"/>
        <v>12</v>
      </c>
      <c r="J16" s="19">
        <f t="shared" si="1"/>
        <v>72</v>
      </c>
      <c r="K16" s="19">
        <v>50</v>
      </c>
      <c r="L16" s="19">
        <f t="shared" si="2"/>
        <v>614</v>
      </c>
    </row>
    <row r="17" spans="1:12">
      <c r="A17" s="2">
        <v>14</v>
      </c>
      <c r="B17" s="2" t="s">
        <v>18</v>
      </c>
      <c r="C17" s="2" t="s">
        <v>47</v>
      </c>
      <c r="D17" s="2" t="s">
        <v>20</v>
      </c>
      <c r="E17" s="4" t="s">
        <v>34</v>
      </c>
      <c r="F17" s="2" t="s">
        <v>32</v>
      </c>
      <c r="G17" s="2">
        <v>7</v>
      </c>
      <c r="H17" s="19">
        <f>VLOOKUP(F17,[2]Consignment!$F$4:$H$29,3,FALSE)</f>
        <v>50</v>
      </c>
      <c r="I17" s="19">
        <f t="shared" si="0"/>
        <v>14</v>
      </c>
      <c r="J17" s="19">
        <f t="shared" si="1"/>
        <v>84</v>
      </c>
      <c r="K17" s="19">
        <v>50</v>
      </c>
      <c r="L17" s="19">
        <f t="shared" si="2"/>
        <v>498</v>
      </c>
    </row>
    <row r="18" spans="1:12">
      <c r="A18" s="2">
        <v>15</v>
      </c>
      <c r="B18" s="2" t="s">
        <v>18</v>
      </c>
      <c r="C18" s="2" t="s">
        <v>48</v>
      </c>
      <c r="D18" s="2" t="s">
        <v>21</v>
      </c>
      <c r="E18" s="4" t="s">
        <v>34</v>
      </c>
      <c r="F18" s="2" t="s">
        <v>33</v>
      </c>
      <c r="G18" s="2">
        <v>11</v>
      </c>
      <c r="H18" s="19">
        <v>80</v>
      </c>
      <c r="I18" s="19">
        <f t="shared" si="0"/>
        <v>22</v>
      </c>
      <c r="J18" s="19">
        <f t="shared" si="1"/>
        <v>132</v>
      </c>
      <c r="K18" s="19">
        <v>50</v>
      </c>
      <c r="L18" s="19">
        <f t="shared" si="2"/>
        <v>1084</v>
      </c>
    </row>
    <row r="19" spans="1:12">
      <c r="A19" s="2">
        <v>16</v>
      </c>
      <c r="B19" s="2" t="s">
        <v>22</v>
      </c>
      <c r="C19" s="2" t="s">
        <v>49</v>
      </c>
      <c r="D19" s="2" t="s">
        <v>23</v>
      </c>
      <c r="E19" s="4" t="s">
        <v>34</v>
      </c>
      <c r="F19" s="2" t="s">
        <v>32</v>
      </c>
      <c r="G19" s="2">
        <v>7</v>
      </c>
      <c r="H19" s="19">
        <f>VLOOKUP(F19,[2]Consignment!$F$4:$H$29,3,FALSE)</f>
        <v>50</v>
      </c>
      <c r="I19" s="19">
        <f t="shared" si="0"/>
        <v>14</v>
      </c>
      <c r="J19" s="19">
        <f t="shared" si="1"/>
        <v>84</v>
      </c>
      <c r="K19" s="19">
        <v>50</v>
      </c>
      <c r="L19" s="19">
        <f t="shared" si="2"/>
        <v>498</v>
      </c>
    </row>
    <row r="20" spans="1:12" s="16" customFormat="1">
      <c r="A20" s="11" t="s">
        <v>67</v>
      </c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15">
        <f>SUM(L3:L19)</f>
        <v>10998</v>
      </c>
    </row>
    <row r="21" spans="1:12" s="16" customFormat="1" ht="30" customHeight="1">
      <c r="A21" s="3" t="s">
        <v>65</v>
      </c>
      <c r="B21" s="3"/>
      <c r="C21" s="3"/>
      <c r="D21" s="3"/>
      <c r="E21" s="3"/>
      <c r="F21" s="3"/>
      <c r="G21" s="3"/>
      <c r="H21" s="17"/>
      <c r="I21" s="17"/>
      <c r="J21" s="17"/>
      <c r="K21" s="17"/>
      <c r="L21" s="17"/>
    </row>
    <row r="22" spans="1:12" s="16" customFormat="1" ht="30" customHeight="1">
      <c r="A22" s="3" t="s">
        <v>64</v>
      </c>
      <c r="B22" s="3"/>
      <c r="C22" s="3"/>
      <c r="D22" s="3"/>
      <c r="E22" s="3"/>
      <c r="F22" s="3"/>
      <c r="G22" s="3"/>
      <c r="H22" s="17"/>
      <c r="I22" s="17"/>
      <c r="J22" s="17"/>
      <c r="K22" s="17"/>
      <c r="L22" s="17"/>
    </row>
    <row r="23" spans="1:12">
      <c r="G23" s="18">
        <f>SUM(G3:G19)</f>
        <v>147</v>
      </c>
    </row>
  </sheetData>
  <mergeCells count="7">
    <mergeCell ref="A20:K20"/>
    <mergeCell ref="A21:L21"/>
    <mergeCell ref="A22:L22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2026-02-07T05:31:36Z</dcterms:created>
  <dcterms:modified xsi:type="dcterms:W3CDTF">2026-02-07T05:31:39Z</dcterms:modified>
</cp:coreProperties>
</file>