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G17"/>
  <c r="I5"/>
  <c r="I6"/>
  <c r="I7"/>
  <c r="I8"/>
  <c r="I9"/>
  <c r="I10"/>
  <c r="I11"/>
  <c r="I12"/>
  <c r="I13"/>
  <c r="I4"/>
  <c r="H5"/>
  <c r="J5" s="1"/>
  <c r="H6"/>
  <c r="J6" s="1"/>
  <c r="H7"/>
  <c r="H8"/>
  <c r="H9"/>
  <c r="J9" s="1"/>
  <c r="H10"/>
  <c r="J10" s="1"/>
  <c r="H11"/>
  <c r="H12"/>
  <c r="H13"/>
  <c r="J13" s="1"/>
  <c r="H4"/>
  <c r="J4" s="1"/>
  <c r="L8" l="1"/>
  <c r="J11"/>
  <c r="L11" s="1"/>
  <c r="J7"/>
  <c r="L7" s="1"/>
  <c r="L13"/>
  <c r="L9"/>
  <c r="L5"/>
  <c r="J12"/>
  <c r="L12" s="1"/>
  <c r="J8"/>
  <c r="L14"/>
  <c r="L10"/>
  <c r="L6"/>
</calcChain>
</file>

<file path=xl/sharedStrings.xml><?xml version="1.0" encoding="utf-8"?>
<sst xmlns="http://schemas.openxmlformats.org/spreadsheetml/2006/main" count="68" uniqueCount="49">
  <si>
    <t>08/7/2025</t>
  </si>
  <si>
    <t>17</t>
  </si>
  <si>
    <t>9</t>
  </si>
  <si>
    <t>18/7/2025</t>
  </si>
  <si>
    <t>70022</t>
  </si>
  <si>
    <t>25/7/2025</t>
  </si>
  <si>
    <t>7039</t>
  </si>
  <si>
    <t>24/7/2025</t>
  </si>
  <si>
    <t>7047</t>
  </si>
  <si>
    <t>7029</t>
  </si>
  <si>
    <t>7004</t>
  </si>
  <si>
    <t>70018</t>
  </si>
  <si>
    <t>28/7/2025</t>
  </si>
  <si>
    <t>7052</t>
  </si>
  <si>
    <t>29/7/2025</t>
  </si>
  <si>
    <t>70036</t>
  </si>
  <si>
    <t>BHUBANESWAR</t>
  </si>
  <si>
    <t>JAGATSINGHPUR</t>
  </si>
  <si>
    <t>ANGUL</t>
  </si>
  <si>
    <t>BARIPADA</t>
  </si>
  <si>
    <t>CTC</t>
  </si>
  <si>
    <t>DO/05547</t>
  </si>
  <si>
    <t>DO/05548</t>
  </si>
  <si>
    <t>DO/05975</t>
  </si>
  <si>
    <t>DO/06260</t>
  </si>
  <si>
    <t>DO/06261</t>
  </si>
  <si>
    <t>DO/06269</t>
  </si>
  <si>
    <t>MA/03593</t>
  </si>
  <si>
    <t>MA/03594</t>
  </si>
  <si>
    <t>MA/04277</t>
  </si>
  <si>
    <t>MA/04341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</si>
  <si>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</si>
  <si>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</si>
  <si>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</si>
  <si>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</si>
  <si>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</si>
  <si>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</si>
  <si>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</si>
  <si>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</si>
  <si>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</si>
  <si>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S.CH.</t>
  </si>
  <si>
    <t>LR CH.</t>
  </si>
  <si>
    <t>AMOUNT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</si>
  <si>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</si>
  <si>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</si>
  <si>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Thanking you for your business.
PRAGATI LOGISTICS</t>
  </si>
  <si>
    <t>(RUPEES ONE THOUSAND NINE HUNDRED FIFTY ONE ONLY)</t>
  </si>
  <si>
    <t xml:space="preserve">Bill Date: 31/07/2025
Bill NO : 11806
Total Amount: 1951.00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</si>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</sst>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190500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8862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33.814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32.207999999999998</v>
          </cell>
        </row>
        <row r="7">
          <cell r="C7" t="str">
            <v>BARAGARH</v>
          </cell>
          <cell r="D7">
            <v>73.180000000000007</v>
          </cell>
          <cell r="E7">
            <v>80.498000000000005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28.974</v>
          </cell>
        </row>
        <row r="11">
          <cell r="C11" t="str">
            <v>BHUBANESWAR</v>
          </cell>
          <cell r="D11">
            <v>20.48</v>
          </cell>
          <cell r="E11">
            <v>22.527999999999999</v>
          </cell>
        </row>
        <row r="12">
          <cell r="C12" t="str">
            <v>BOLANGIR</v>
          </cell>
          <cell r="D12">
            <v>86.49</v>
          </cell>
          <cell r="E12">
            <v>95.138999999999996</v>
          </cell>
        </row>
        <row r="13">
          <cell r="C13" t="str">
            <v>CHARAMPA</v>
          </cell>
          <cell r="D13">
            <v>35.119999999999997</v>
          </cell>
          <cell r="E13">
            <v>38.631999999999998</v>
          </cell>
        </row>
        <row r="14">
          <cell r="C14" t="str">
            <v>CHHEND</v>
          </cell>
          <cell r="D14">
            <v>35.119999999999997</v>
          </cell>
          <cell r="E14">
            <v>38.631999999999998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38.631999999999998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38.631999999999998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  <cell r="E20">
            <v>38.631999999999998</v>
          </cell>
        </row>
        <row r="21">
          <cell r="C21" t="str">
            <v>JARKA</v>
          </cell>
          <cell r="D21">
            <v>35.119999999999997</v>
          </cell>
          <cell r="E21">
            <v>38.631999999999998</v>
          </cell>
        </row>
        <row r="22">
          <cell r="C22" t="str">
            <v>JEYPORE</v>
          </cell>
          <cell r="D22">
            <v>58.24</v>
          </cell>
          <cell r="E22">
            <v>64.064000000000007</v>
          </cell>
        </row>
        <row r="23">
          <cell r="C23" t="str">
            <v>JHARSUGUDA</v>
          </cell>
          <cell r="D23">
            <v>33.26</v>
          </cell>
          <cell r="E23">
            <v>36.585999999999999</v>
          </cell>
        </row>
        <row r="24">
          <cell r="C24" t="str">
            <v>KENDRAPARA</v>
          </cell>
          <cell r="D24">
            <v>46.57</v>
          </cell>
          <cell r="E24">
            <v>51.227000000000004</v>
          </cell>
        </row>
        <row r="25">
          <cell r="C25" t="str">
            <v>KEONJHAR</v>
          </cell>
          <cell r="D25">
            <v>51.23</v>
          </cell>
          <cell r="E25">
            <v>56.352999999999994</v>
          </cell>
        </row>
        <row r="26">
          <cell r="C26" t="str">
            <v>KHURDA</v>
          </cell>
          <cell r="D26">
            <v>35.119999999999997</v>
          </cell>
          <cell r="E26">
            <v>38.631999999999998</v>
          </cell>
        </row>
        <row r="27">
          <cell r="C27" t="str">
            <v>KUJANGA</v>
          </cell>
          <cell r="D27">
            <v>35.119999999999997</v>
          </cell>
          <cell r="E27">
            <v>38.631999999999998</v>
          </cell>
        </row>
        <row r="28">
          <cell r="C28" t="str">
            <v>MALKANGIRI</v>
          </cell>
          <cell r="D28">
            <v>159.66999999999999</v>
          </cell>
          <cell r="E28">
            <v>175.637</v>
          </cell>
        </row>
        <row r="29">
          <cell r="C29" t="str">
            <v>MANIJANGA</v>
          </cell>
          <cell r="D29">
            <v>35.119999999999997</v>
          </cell>
          <cell r="E29">
            <v>38.631999999999998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38.631999999999998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38.631999999999998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93.51100000000001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38.631999999999998</v>
          </cell>
        </row>
        <row r="38">
          <cell r="C38" t="str">
            <v>SAMBALPUR</v>
          </cell>
          <cell r="D38">
            <v>35.119999999999997</v>
          </cell>
          <cell r="E38">
            <v>38.631999999999998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51.227000000000004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10" width="5.57031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43</v>
      </c>
      <c r="J1" s="22"/>
      <c r="K1" s="22"/>
      <c r="L1" s="22"/>
    </row>
    <row r="2" spans="1:12" s="1" customFormat="1" ht="76.5" customHeight="1">
      <c r="A2" s="19" t="s">
        <v>44</v>
      </c>
      <c r="B2" s="20"/>
      <c r="C2" s="20"/>
      <c r="D2" s="20"/>
      <c r="E2" s="20"/>
      <c r="F2" s="20"/>
      <c r="G2" s="20"/>
      <c r="H2" s="21"/>
      <c r="I2" s="22" t="s">
        <v>47</v>
      </c>
      <c r="J2" s="22"/>
      <c r="K2" s="22"/>
      <c r="L2" s="22"/>
    </row>
    <row r="3" spans="1:12" s="6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7" t="s">
        <v>38</v>
      </c>
      <c r="I3" s="8" t="s">
        <v>39</v>
      </c>
      <c r="J3" s="8" t="s">
        <v>40</v>
      </c>
      <c r="K3" s="8" t="s">
        <v>41</v>
      </c>
      <c r="L3" s="9" t="s">
        <v>42</v>
      </c>
    </row>
    <row r="4" spans="1:12">
      <c r="A4" s="3">
        <v>1</v>
      </c>
      <c r="B4" s="3" t="s">
        <v>0</v>
      </c>
      <c r="C4" s="3" t="s">
        <v>21</v>
      </c>
      <c r="D4" s="3" t="s">
        <v>1</v>
      </c>
      <c r="E4" s="4" t="s">
        <v>20</v>
      </c>
      <c r="F4" s="3" t="s">
        <v>16</v>
      </c>
      <c r="G4" s="3">
        <v>4</v>
      </c>
      <c r="H4" s="10">
        <f>VLOOKUP(F4,'[1]ARISTO PHARMASEUTICALS'!$C$3:$E$41,3,FALSE)</f>
        <v>22.527999999999999</v>
      </c>
      <c r="I4" s="10">
        <f t="shared" ref="I4:I13" si="0">G4*2</f>
        <v>8</v>
      </c>
      <c r="J4" s="10">
        <f t="shared" ref="J4:J13" si="1">G4*H4*20/100</f>
        <v>18.022399999999998</v>
      </c>
      <c r="K4" s="10">
        <v>35</v>
      </c>
      <c r="L4" s="10">
        <f>G4*H4+I4+J4+K4</f>
        <v>151.1344</v>
      </c>
    </row>
    <row r="5" spans="1:12">
      <c r="A5" s="3">
        <v>2</v>
      </c>
      <c r="B5" s="3" t="s">
        <v>0</v>
      </c>
      <c r="C5" s="3" t="s">
        <v>22</v>
      </c>
      <c r="D5" s="3" t="s">
        <v>2</v>
      </c>
      <c r="E5" s="4" t="s">
        <v>20</v>
      </c>
      <c r="F5" s="3" t="s">
        <v>16</v>
      </c>
      <c r="G5" s="3">
        <v>3</v>
      </c>
      <c r="H5" s="10">
        <f>VLOOKUP(F5,'[1]ARISTO PHARMASEUTICALS'!$C$3:$E$41,3,FALSE)</f>
        <v>22.527999999999999</v>
      </c>
      <c r="I5" s="10">
        <f t="shared" si="0"/>
        <v>6</v>
      </c>
      <c r="J5" s="10">
        <f t="shared" si="1"/>
        <v>13.5168</v>
      </c>
      <c r="K5" s="10">
        <v>35</v>
      </c>
      <c r="L5" s="10">
        <f t="shared" ref="L4:L13" si="2">G5*H5+I5+J5+K5</f>
        <v>122.10080000000001</v>
      </c>
    </row>
    <row r="6" spans="1:12">
      <c r="A6" s="3">
        <v>3</v>
      </c>
      <c r="B6" s="3" t="s">
        <v>0</v>
      </c>
      <c r="C6" s="3" t="s">
        <v>27</v>
      </c>
      <c r="D6" s="3" t="s">
        <v>10</v>
      </c>
      <c r="E6" s="4" t="s">
        <v>20</v>
      </c>
      <c r="F6" s="3" t="s">
        <v>18</v>
      </c>
      <c r="G6" s="3">
        <v>3</v>
      </c>
      <c r="H6" s="10">
        <f>VLOOKUP(F6,'[1]ARISTO PHARMASEUTICALS'!$C$3:$E$41,3,FALSE)</f>
        <v>33.814</v>
      </c>
      <c r="I6" s="10">
        <f t="shared" si="0"/>
        <v>6</v>
      </c>
      <c r="J6" s="10">
        <f t="shared" si="1"/>
        <v>20.288400000000003</v>
      </c>
      <c r="K6" s="10">
        <v>35</v>
      </c>
      <c r="L6" s="10">
        <f t="shared" si="2"/>
        <v>162.7304</v>
      </c>
    </row>
    <row r="7" spans="1:12">
      <c r="A7" s="3">
        <v>4</v>
      </c>
      <c r="B7" s="3" t="s">
        <v>0</v>
      </c>
      <c r="C7" s="3" t="s">
        <v>28</v>
      </c>
      <c r="D7" s="3" t="s">
        <v>11</v>
      </c>
      <c r="E7" s="4" t="s">
        <v>20</v>
      </c>
      <c r="F7" s="3" t="s">
        <v>19</v>
      </c>
      <c r="G7" s="3">
        <v>7</v>
      </c>
      <c r="H7" s="10">
        <f>VLOOKUP(F7,'[1]ARISTO PHARMASEUTICALS'!$C$3:$E$41,3,FALSE)</f>
        <v>26.35</v>
      </c>
      <c r="I7" s="10">
        <f t="shared" si="0"/>
        <v>14</v>
      </c>
      <c r="J7" s="10">
        <f t="shared" si="1"/>
        <v>36.890000000000008</v>
      </c>
      <c r="K7" s="10">
        <v>35</v>
      </c>
      <c r="L7" s="10">
        <f t="shared" si="2"/>
        <v>270.34000000000003</v>
      </c>
    </row>
    <row r="8" spans="1:12">
      <c r="A8" s="3">
        <v>5</v>
      </c>
      <c r="B8" s="3" t="s">
        <v>3</v>
      </c>
      <c r="C8" s="3" t="s">
        <v>23</v>
      </c>
      <c r="D8" s="3" t="s">
        <v>4</v>
      </c>
      <c r="E8" s="4" t="s">
        <v>20</v>
      </c>
      <c r="F8" s="3" t="s">
        <v>17</v>
      </c>
      <c r="G8" s="3">
        <v>9</v>
      </c>
      <c r="H8" s="10">
        <f>VLOOKUP(F8,'[1]ARISTO PHARMASEUTICALS'!$C$3:$E$41,3,FALSE)</f>
        <v>38.631999999999998</v>
      </c>
      <c r="I8" s="10">
        <f t="shared" si="0"/>
        <v>18</v>
      </c>
      <c r="J8" s="10">
        <f t="shared" si="1"/>
        <v>69.537599999999998</v>
      </c>
      <c r="K8" s="10">
        <v>35</v>
      </c>
      <c r="L8" s="10">
        <f t="shared" si="2"/>
        <v>470.22559999999999</v>
      </c>
    </row>
    <row r="9" spans="1:12">
      <c r="A9" s="3">
        <v>6</v>
      </c>
      <c r="B9" s="3" t="s">
        <v>7</v>
      </c>
      <c r="C9" s="3" t="s">
        <v>26</v>
      </c>
      <c r="D9" s="3" t="s">
        <v>9</v>
      </c>
      <c r="E9" s="4" t="s">
        <v>20</v>
      </c>
      <c r="F9" s="3" t="s">
        <v>16</v>
      </c>
      <c r="G9" s="3">
        <v>3</v>
      </c>
      <c r="H9" s="10">
        <f>VLOOKUP(F9,'[1]ARISTO PHARMASEUTICALS'!$C$3:$E$41,3,FALSE)</f>
        <v>22.527999999999999</v>
      </c>
      <c r="I9" s="10">
        <f t="shared" si="0"/>
        <v>6</v>
      </c>
      <c r="J9" s="10">
        <f t="shared" si="1"/>
        <v>13.5168</v>
      </c>
      <c r="K9" s="10">
        <v>35</v>
      </c>
      <c r="L9" s="10">
        <f t="shared" si="2"/>
        <v>122.10080000000001</v>
      </c>
    </row>
    <row r="10" spans="1:12">
      <c r="A10" s="3">
        <v>7</v>
      </c>
      <c r="B10" s="3" t="s">
        <v>5</v>
      </c>
      <c r="C10" s="3" t="s">
        <v>24</v>
      </c>
      <c r="D10" s="3" t="s">
        <v>6</v>
      </c>
      <c r="E10" s="4" t="s">
        <v>20</v>
      </c>
      <c r="F10" s="3" t="s">
        <v>16</v>
      </c>
      <c r="G10" s="3">
        <v>4</v>
      </c>
      <c r="H10" s="10">
        <f>VLOOKUP(F10,'[1]ARISTO PHARMASEUTICALS'!$C$3:$E$41,3,FALSE)</f>
        <v>22.527999999999999</v>
      </c>
      <c r="I10" s="10">
        <f t="shared" si="0"/>
        <v>8</v>
      </c>
      <c r="J10" s="10">
        <f t="shared" si="1"/>
        <v>18.022399999999998</v>
      </c>
      <c r="K10" s="10">
        <v>35</v>
      </c>
      <c r="L10" s="10">
        <f t="shared" si="2"/>
        <v>151.1344</v>
      </c>
    </row>
    <row r="11" spans="1:12">
      <c r="A11" s="3">
        <v>8</v>
      </c>
      <c r="B11" s="3" t="s">
        <v>5</v>
      </c>
      <c r="C11" s="3" t="s">
        <v>25</v>
      </c>
      <c r="D11" s="3" t="s">
        <v>8</v>
      </c>
      <c r="E11" s="4" t="s">
        <v>20</v>
      </c>
      <c r="F11" s="3" t="s">
        <v>16</v>
      </c>
      <c r="G11" s="3">
        <v>2</v>
      </c>
      <c r="H11" s="10">
        <f>VLOOKUP(F11,'[1]ARISTO PHARMASEUTICALS'!$C$3:$E$41,3,FALSE)</f>
        <v>22.527999999999999</v>
      </c>
      <c r="I11" s="10">
        <f t="shared" si="0"/>
        <v>4</v>
      </c>
      <c r="J11" s="10">
        <f t="shared" si="1"/>
        <v>9.0111999999999988</v>
      </c>
      <c r="K11" s="10">
        <v>35</v>
      </c>
      <c r="L11" s="10">
        <f t="shared" si="2"/>
        <v>93.0672</v>
      </c>
    </row>
    <row r="12" spans="1:12">
      <c r="A12" s="3">
        <v>9</v>
      </c>
      <c r="B12" s="3" t="s">
        <v>12</v>
      </c>
      <c r="C12" s="3" t="s">
        <v>29</v>
      </c>
      <c r="D12" s="3" t="s">
        <v>13</v>
      </c>
      <c r="E12" s="4" t="s">
        <v>20</v>
      </c>
      <c r="F12" s="3" t="s">
        <v>18</v>
      </c>
      <c r="G12" s="3">
        <v>4</v>
      </c>
      <c r="H12" s="10">
        <f>VLOOKUP(F12,'[1]ARISTO PHARMASEUTICALS'!$C$3:$E$41,3,FALSE)</f>
        <v>33.814</v>
      </c>
      <c r="I12" s="10">
        <f t="shared" si="0"/>
        <v>8</v>
      </c>
      <c r="J12" s="10">
        <f t="shared" si="1"/>
        <v>27.051199999999998</v>
      </c>
      <c r="K12" s="10">
        <v>35</v>
      </c>
      <c r="L12" s="10">
        <f t="shared" si="2"/>
        <v>205.30719999999999</v>
      </c>
    </row>
    <row r="13" spans="1:12">
      <c r="A13" s="3">
        <v>10</v>
      </c>
      <c r="B13" s="3" t="s">
        <v>14</v>
      </c>
      <c r="C13" s="3" t="s">
        <v>30</v>
      </c>
      <c r="D13" s="3" t="s">
        <v>15</v>
      </c>
      <c r="E13" s="4" t="s">
        <v>20</v>
      </c>
      <c r="F13" s="3" t="s">
        <v>19</v>
      </c>
      <c r="G13" s="3">
        <v>5</v>
      </c>
      <c r="H13" s="10">
        <f>VLOOKUP(F13,'[1]ARISTO PHARMASEUTICALS'!$C$3:$E$41,3,FALSE)</f>
        <v>26.35</v>
      </c>
      <c r="I13" s="10">
        <f t="shared" si="0"/>
        <v>10</v>
      </c>
      <c r="J13" s="10">
        <f t="shared" si="1"/>
        <v>26.35</v>
      </c>
      <c r="K13" s="10">
        <v>35</v>
      </c>
      <c r="L13" s="10">
        <f t="shared" si="2"/>
        <v>203.1</v>
      </c>
    </row>
    <row r="14" spans="1:12" s="12" customFormat="1">
      <c r="A14" s="13" t="s">
        <v>46</v>
      </c>
      <c r="B14" s="14"/>
      <c r="C14" s="14"/>
      <c r="D14" s="14"/>
      <c r="E14" s="14"/>
      <c r="F14" s="14"/>
      <c r="G14" s="14"/>
      <c r="H14" s="15"/>
      <c r="I14" s="15"/>
      <c r="J14" s="15"/>
      <c r="K14" s="16"/>
      <c r="L14" s="11">
        <f>ROUND(SUM(L4:L13),0)</f>
        <v>1951</v>
      </c>
    </row>
    <row r="15" spans="1:12" s="12" customFormat="1" ht="30" customHeight="1">
      <c r="A15" s="17" t="s">
        <v>48</v>
      </c>
      <c r="B15" s="17"/>
      <c r="C15" s="17"/>
      <c r="D15" s="17"/>
      <c r="E15" s="17"/>
      <c r="F15" s="17"/>
      <c r="G15" s="17"/>
      <c r="H15" s="18"/>
      <c r="I15" s="18"/>
      <c r="J15" s="18"/>
      <c r="K15" s="18"/>
      <c r="L15" s="18"/>
    </row>
    <row r="16" spans="1:12" s="12" customFormat="1" ht="30" customHeight="1">
      <c r="A16" s="17" t="s">
        <v>45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8"/>
    </row>
    <row r="17" spans="7:7">
      <c r="G17" s="2">
        <f>SUM(G4:G13)</f>
        <v>44</v>
      </c>
    </row>
  </sheetData>
  <sortState ref="B4:L13">
    <sortCondition ref="B4"/>
  </sortState>
  <mergeCells count="7">
    <mergeCell ref="A14:K14"/>
    <mergeCell ref="A15:L15"/>
    <mergeCell ref="A16:L16"/>
    <mergeCell ref="A1:H1"/>
    <mergeCell ref="I1:L1"/>
    <mergeCell ref="A2:H2"/>
    <mergeCell ref="I2:L2"/>
  </mergeCells>
  <conditionalFormatting sqref="C14:C16">
    <cfRule type="duplicateValues" dxfId="0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2025-08-16T05:20:09Z</cp:lastPrinted>
  <dcterms:created xsi:type="dcterms:W3CDTF">2025-08-12T12:02:42Z</dcterms:created>
  <dcterms:modified xsi:type="dcterms:W3CDTF">2025-08-16T05:20:11Z</dcterms:modified>
</cp:coreProperties>
</file>