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K20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5"/>
  <c r="I2" i="2"/>
  <c r="H2"/>
  <c r="K2" s="1"/>
  <c r="G21" i="1"/>
  <c r="I19"/>
  <c r="H19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9" l="1"/>
</calcChain>
</file>

<file path=xl/sharedStrings.xml><?xml version="1.0" encoding="utf-8"?>
<sst xmlns="http://schemas.openxmlformats.org/spreadsheetml/2006/main" count="114" uniqueCount="78">
  <si>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</si>
  <si>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</si>
  <si>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</si>
  <si>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</si>
  <si>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</si>
  <si>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</si>
  <si>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INV. NO.</t>
  </si>
  <si>
    <t>CASE</t>
  </si>
  <si>
    <t>RATE</t>
  </si>
  <si>
    <t>DD.CH.</t>
  </si>
  <si>
    <t>LR CH.</t>
  </si>
  <si>
    <t>AMT.</t>
  </si>
  <si>
    <t>BARIPADA</t>
  </si>
  <si>
    <t>BALASORE</t>
  </si>
  <si>
    <t>DHENKANAL</t>
  </si>
  <si>
    <t>PURI</t>
  </si>
  <si>
    <t>SORO</t>
  </si>
  <si>
    <t>JATNI</t>
  </si>
  <si>
    <t>ANGUL</t>
  </si>
  <si>
    <t>BHADRAK</t>
  </si>
  <si>
    <t>TALCHER</t>
  </si>
  <si>
    <t>NAYAGARH</t>
  </si>
  <si>
    <t>CTC</t>
  </si>
  <si>
    <t>Kindly, verify &amp; confirm within 7 days, else GST will be filed by 20th APRIL, 2025. 
GST to be paid by Consignor under Reverse Charge Mechanism(RCM) as per GST.</t>
  </si>
  <si>
    <t>DESTINATION</t>
  </si>
  <si>
    <t>01/3/2025</t>
  </si>
  <si>
    <t>PL/JA/26907</t>
  </si>
  <si>
    <t>5319</t>
  </si>
  <si>
    <t>03/3/2025</t>
  </si>
  <si>
    <t>PL/JA/27427</t>
  </si>
  <si>
    <t>5345</t>
  </si>
  <si>
    <t>04/3/2025</t>
  </si>
  <si>
    <t>PL/DO/23177</t>
  </si>
  <si>
    <t>5331</t>
  </si>
  <si>
    <t>05/3/2025</t>
  </si>
  <si>
    <t>PL/JA/27250</t>
  </si>
  <si>
    <t>5325</t>
  </si>
  <si>
    <t>PL/MA/15865</t>
  </si>
  <si>
    <t>5332</t>
  </si>
  <si>
    <t>BALIAPAL</t>
  </si>
  <si>
    <t>07/3/2025</t>
  </si>
  <si>
    <t>PL/JA/27428</t>
  </si>
  <si>
    <t>5348</t>
  </si>
  <si>
    <t>08/3/2025</t>
  </si>
  <si>
    <t>PL/JA/27451</t>
  </si>
  <si>
    <t>5356</t>
  </si>
  <si>
    <t>CHANDPUR</t>
  </si>
  <si>
    <t>PL/JA/27472</t>
  </si>
  <si>
    <t>5355</t>
  </si>
  <si>
    <t>PL/JA/27561</t>
  </si>
  <si>
    <t>5353</t>
  </si>
  <si>
    <t>PL/JA/27577</t>
  </si>
  <si>
    <t>5352</t>
  </si>
  <si>
    <t>12/3/2025</t>
  </si>
  <si>
    <t>PL/JA/27701</t>
  </si>
  <si>
    <t>5366</t>
  </si>
  <si>
    <t>JHARSUGUDA</t>
  </si>
  <si>
    <t>18/3/2025</t>
  </si>
  <si>
    <t>PL/JA/28025</t>
  </si>
  <si>
    <t>5379</t>
  </si>
  <si>
    <t>19/3/2025</t>
  </si>
  <si>
    <t>PL/JA/28065</t>
  </si>
  <si>
    <t>5381</t>
  </si>
  <si>
    <t>20/3/2025</t>
  </si>
  <si>
    <t>PL/JA/28151</t>
  </si>
  <si>
    <t>5389</t>
  </si>
  <si>
    <t>27/3/2025</t>
  </si>
  <si>
    <t>PL/JA/28653</t>
  </si>
  <si>
    <t>5402</t>
  </si>
  <si>
    <t>30/3/2025</t>
  </si>
  <si>
    <t>PL/JA/29185</t>
  </si>
  <si>
    <t>5424</t>
  </si>
  <si>
    <t>PL/MA/16798</t>
  </si>
  <si>
    <t>5416</t>
  </si>
  <si>
    <t xml:space="preserve">RMSS AGENCIES PRIVATE LIMITED
Address:UPPER TELENGABAZAR PLOT NO.1819/2987,
 TELENGABAZAR, NEAR PURI GHAT,9337717079
GST No:21AAFCR2037Q1ZA
</t>
  </si>
  <si>
    <t xml:space="preserve">Bill Date: 31/03/2025
Bill NO : 39075
Total Amount: 5297.00
</t>
  </si>
  <si>
    <t>(RUPEES FIVE THOUSAND TWO HUNDRED NINETY SEVEN ONLY)</t>
  </si>
  <si>
    <t xml:space="preserve"> ADD IN ATC LOGISTIC BILL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</si>
</sst>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400050</xdr:colOff>
      <xdr:row>0</xdr:row>
      <xdr:rowOff>1047540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057650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  <cell r="E2" t="str">
            <v>NEW RATE/ CASE</v>
          </cell>
        </row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R22" sqref="R2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5703125" style="1" customWidth="1"/>
    <col min="6" max="6" width="13.7109375" style="1" customWidth="1"/>
    <col min="7" max="7" width="6.85546875" style="1" customWidth="1"/>
    <col min="8" max="8" width="6.85546875" style="2" customWidth="1"/>
    <col min="9" max="10" width="7.425781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  <c r="K1" s="21"/>
    </row>
    <row r="2" spans="1:11" ht="77.25" customHeight="1">
      <c r="A2" s="18" t="s">
        <v>74</v>
      </c>
      <c r="B2" s="19"/>
      <c r="C2" s="19"/>
      <c r="D2" s="19"/>
      <c r="E2" s="19"/>
      <c r="F2" s="19"/>
      <c r="G2" s="20"/>
      <c r="H2" s="21" t="s">
        <v>75</v>
      </c>
      <c r="I2" s="21"/>
      <c r="J2" s="21"/>
      <c r="K2" s="21"/>
    </row>
    <row r="3" spans="1:11">
      <c r="A3" s="4" t="s">
        <v>2</v>
      </c>
      <c r="B3" s="4" t="s">
        <v>3</v>
      </c>
      <c r="C3" s="4" t="s">
        <v>4</v>
      </c>
      <c r="D3" s="4" t="s">
        <v>6</v>
      </c>
      <c r="E3" s="4" t="s">
        <v>5</v>
      </c>
      <c r="F3" s="4" t="s">
        <v>24</v>
      </c>
      <c r="G3" s="4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>
      <c r="A4" s="6">
        <v>1</v>
      </c>
      <c r="B4" s="7" t="s">
        <v>25</v>
      </c>
      <c r="C4" s="7" t="s">
        <v>26</v>
      </c>
      <c r="D4" s="7" t="s">
        <v>27</v>
      </c>
      <c r="E4" s="8" t="s">
        <v>22</v>
      </c>
      <c r="F4" s="7" t="s">
        <v>12</v>
      </c>
      <c r="G4" s="7">
        <v>4</v>
      </c>
      <c r="H4" s="9">
        <f>VLOOKUP(F4,'[1]N M INTERNATIONAL'!$C$2:$E$95,3,FALSE)</f>
        <v>76</v>
      </c>
      <c r="I4" s="9">
        <f>G4*10</f>
        <v>40</v>
      </c>
      <c r="J4" s="9">
        <v>20</v>
      </c>
      <c r="K4" s="9">
        <f>G4*H4+I4+J4</f>
        <v>364</v>
      </c>
    </row>
    <row r="5" spans="1:11">
      <c r="A5" s="6">
        <f>A4+1</f>
        <v>2</v>
      </c>
      <c r="B5" s="7" t="s">
        <v>28</v>
      </c>
      <c r="C5" s="7" t="s">
        <v>29</v>
      </c>
      <c r="D5" s="7" t="s">
        <v>30</v>
      </c>
      <c r="E5" s="8" t="s">
        <v>22</v>
      </c>
      <c r="F5" s="7" t="s">
        <v>21</v>
      </c>
      <c r="G5" s="7">
        <v>7</v>
      </c>
      <c r="H5" s="9">
        <f>VLOOKUP(F5,'[1]N M INTERNATIONAL'!$C$2:$E$95,3,FALSE)</f>
        <v>50</v>
      </c>
      <c r="I5" s="9">
        <f>G5*10</f>
        <v>70</v>
      </c>
      <c r="J5" s="9">
        <v>20</v>
      </c>
      <c r="K5" s="9">
        <f>G5*H5+I5+J5</f>
        <v>440</v>
      </c>
    </row>
    <row r="6" spans="1:11">
      <c r="A6" s="6">
        <f t="shared" ref="A6:A19" si="0">A5+1</f>
        <v>3</v>
      </c>
      <c r="B6" s="7" t="s">
        <v>31</v>
      </c>
      <c r="C6" s="7" t="s">
        <v>32</v>
      </c>
      <c r="D6" s="7" t="s">
        <v>33</v>
      </c>
      <c r="E6" s="8" t="s">
        <v>22</v>
      </c>
      <c r="F6" s="7" t="s">
        <v>17</v>
      </c>
      <c r="G6" s="7">
        <v>2</v>
      </c>
      <c r="H6" s="9">
        <f>VLOOKUP(F6,'[1]N M INTERNATIONAL'!$C$2:$E$95,3,FALSE)</f>
        <v>50</v>
      </c>
      <c r="I6" s="9">
        <f>G6*10</f>
        <v>20</v>
      </c>
      <c r="J6" s="9">
        <v>20</v>
      </c>
      <c r="K6" s="9">
        <f>G6*H6+I6+J6</f>
        <v>140</v>
      </c>
    </row>
    <row r="7" spans="1:11">
      <c r="A7" s="6">
        <f t="shared" si="0"/>
        <v>4</v>
      </c>
      <c r="B7" s="7" t="s">
        <v>34</v>
      </c>
      <c r="C7" s="7" t="s">
        <v>35</v>
      </c>
      <c r="D7" s="7" t="s">
        <v>36</v>
      </c>
      <c r="E7" s="8" t="s">
        <v>22</v>
      </c>
      <c r="F7" s="7" t="s">
        <v>19</v>
      </c>
      <c r="G7" s="7">
        <v>4</v>
      </c>
      <c r="H7" s="9">
        <f>VLOOKUP(F7,'[1]N M INTERNATIONAL'!$C$2:$E$95,3,FALSE)</f>
        <v>50</v>
      </c>
      <c r="I7" s="9">
        <f>G7*10</f>
        <v>40</v>
      </c>
      <c r="J7" s="9">
        <v>20</v>
      </c>
      <c r="K7" s="9">
        <f>G7*H7+I7+J7</f>
        <v>260</v>
      </c>
    </row>
    <row r="8" spans="1:11">
      <c r="A8" s="6">
        <f t="shared" si="0"/>
        <v>5</v>
      </c>
      <c r="B8" s="7" t="s">
        <v>34</v>
      </c>
      <c r="C8" s="7" t="s">
        <v>37</v>
      </c>
      <c r="D8" s="7" t="s">
        <v>38</v>
      </c>
      <c r="E8" s="8" t="s">
        <v>22</v>
      </c>
      <c r="F8" s="7" t="s">
        <v>39</v>
      </c>
      <c r="G8" s="7">
        <v>6</v>
      </c>
      <c r="H8" s="9">
        <f>VLOOKUP(F8,'[1]N M INTERNATIONAL'!$C$2:$E$95,3,FALSE)</f>
        <v>76</v>
      </c>
      <c r="I8" s="9">
        <f>G8*10</f>
        <v>60</v>
      </c>
      <c r="J8" s="9">
        <v>20</v>
      </c>
      <c r="K8" s="9">
        <f>G8*H8+I8+J8</f>
        <v>536</v>
      </c>
    </row>
    <row r="9" spans="1:11">
      <c r="A9" s="6">
        <f t="shared" si="0"/>
        <v>6</v>
      </c>
      <c r="B9" s="7" t="s">
        <v>40</v>
      </c>
      <c r="C9" s="7" t="s">
        <v>41</v>
      </c>
      <c r="D9" s="7" t="s">
        <v>42</v>
      </c>
      <c r="E9" s="8" t="s">
        <v>22</v>
      </c>
      <c r="F9" s="7" t="s">
        <v>20</v>
      </c>
      <c r="G9" s="7">
        <v>2</v>
      </c>
      <c r="H9" s="9">
        <f>VLOOKUP(F9,'[1]N M INTERNATIONAL'!$C$2:$E$95,3,FALSE)</f>
        <v>50</v>
      </c>
      <c r="I9" s="9">
        <f>G9*10</f>
        <v>20</v>
      </c>
      <c r="J9" s="9">
        <v>20</v>
      </c>
      <c r="K9" s="9">
        <f>G9*H9+I9+J9</f>
        <v>140</v>
      </c>
    </row>
    <row r="10" spans="1:11">
      <c r="A10" s="6">
        <f t="shared" si="0"/>
        <v>7</v>
      </c>
      <c r="B10" s="7" t="s">
        <v>43</v>
      </c>
      <c r="C10" s="7" t="s">
        <v>44</v>
      </c>
      <c r="D10" s="7" t="s">
        <v>45</v>
      </c>
      <c r="E10" s="8" t="s">
        <v>22</v>
      </c>
      <c r="F10" s="7" t="s">
        <v>46</v>
      </c>
      <c r="G10" s="7">
        <v>4</v>
      </c>
      <c r="H10" s="9">
        <f>VLOOKUP(F10,'[1]N M INTERNATIONAL'!$C$2:$E$95,3,FALSE)</f>
        <v>61</v>
      </c>
      <c r="I10" s="9">
        <f>G10*10</f>
        <v>40</v>
      </c>
      <c r="J10" s="9">
        <v>20</v>
      </c>
      <c r="K10" s="9">
        <f>G10*H10+I10+J10</f>
        <v>304</v>
      </c>
    </row>
    <row r="11" spans="1:11">
      <c r="A11" s="6">
        <f t="shared" si="0"/>
        <v>8</v>
      </c>
      <c r="B11" s="7" t="s">
        <v>43</v>
      </c>
      <c r="C11" s="7" t="s">
        <v>47</v>
      </c>
      <c r="D11" s="7" t="s">
        <v>48</v>
      </c>
      <c r="E11" s="8" t="s">
        <v>22</v>
      </c>
      <c r="F11" s="7" t="s">
        <v>18</v>
      </c>
      <c r="G11" s="7">
        <v>6</v>
      </c>
      <c r="H11" s="9">
        <f>VLOOKUP(F11,'[1]N M INTERNATIONAL'!$C$2:$E$95,3,FALSE)</f>
        <v>55</v>
      </c>
      <c r="I11" s="9">
        <f>G11*10</f>
        <v>60</v>
      </c>
      <c r="J11" s="9">
        <v>20</v>
      </c>
      <c r="K11" s="9">
        <f>G11*H11+I11+J11</f>
        <v>410</v>
      </c>
    </row>
    <row r="12" spans="1:11">
      <c r="A12" s="6">
        <f t="shared" si="0"/>
        <v>9</v>
      </c>
      <c r="B12" s="7" t="s">
        <v>43</v>
      </c>
      <c r="C12" s="7" t="s">
        <v>49</v>
      </c>
      <c r="D12" s="7" t="s">
        <v>50</v>
      </c>
      <c r="E12" s="8" t="s">
        <v>22</v>
      </c>
      <c r="F12" s="7" t="s">
        <v>13</v>
      </c>
      <c r="G12" s="7">
        <v>5</v>
      </c>
      <c r="H12" s="9">
        <f>VLOOKUP(F12,'[1]N M INTERNATIONAL'!$C$2:$E$95,3,FALSE)</f>
        <v>64</v>
      </c>
      <c r="I12" s="9">
        <f>G12*10</f>
        <v>50</v>
      </c>
      <c r="J12" s="9">
        <v>20</v>
      </c>
      <c r="K12" s="9">
        <f>G12*H12+I12+J12</f>
        <v>390</v>
      </c>
    </row>
    <row r="13" spans="1:11">
      <c r="A13" s="6">
        <f t="shared" si="0"/>
        <v>10</v>
      </c>
      <c r="B13" s="7" t="s">
        <v>43</v>
      </c>
      <c r="C13" s="7" t="s">
        <v>51</v>
      </c>
      <c r="D13" s="7" t="s">
        <v>52</v>
      </c>
      <c r="E13" s="8" t="s">
        <v>22</v>
      </c>
      <c r="F13" s="7" t="s">
        <v>17</v>
      </c>
      <c r="G13" s="7">
        <v>10</v>
      </c>
      <c r="H13" s="9">
        <f>VLOOKUP(F13,'[1]N M INTERNATIONAL'!$C$2:$E$95,3,FALSE)</f>
        <v>50</v>
      </c>
      <c r="I13" s="9">
        <f>G13*10</f>
        <v>100</v>
      </c>
      <c r="J13" s="9">
        <v>20</v>
      </c>
      <c r="K13" s="9">
        <f>G13*H13+I13+J13</f>
        <v>620</v>
      </c>
    </row>
    <row r="14" spans="1:11">
      <c r="A14" s="6">
        <f t="shared" si="0"/>
        <v>11</v>
      </c>
      <c r="B14" s="7" t="s">
        <v>57</v>
      </c>
      <c r="C14" s="7" t="s">
        <v>58</v>
      </c>
      <c r="D14" s="7" t="s">
        <v>59</v>
      </c>
      <c r="E14" s="8" t="s">
        <v>22</v>
      </c>
      <c r="F14" s="7" t="s">
        <v>14</v>
      </c>
      <c r="G14" s="7">
        <v>3</v>
      </c>
      <c r="H14" s="9">
        <f>VLOOKUP(F14,'[1]N M INTERNATIONAL'!$C$2:$E$95,3,FALSE)</f>
        <v>50</v>
      </c>
      <c r="I14" s="9">
        <f>G14*10</f>
        <v>30</v>
      </c>
      <c r="J14" s="9">
        <v>20</v>
      </c>
      <c r="K14" s="9">
        <f>G14*H14+I14+J14</f>
        <v>200</v>
      </c>
    </row>
    <row r="15" spans="1:11">
      <c r="A15" s="6">
        <f t="shared" si="0"/>
        <v>12</v>
      </c>
      <c r="B15" s="7" t="s">
        <v>60</v>
      </c>
      <c r="C15" s="7" t="s">
        <v>61</v>
      </c>
      <c r="D15" s="7" t="s">
        <v>62</v>
      </c>
      <c r="E15" s="8" t="s">
        <v>22</v>
      </c>
      <c r="F15" s="7" t="s">
        <v>12</v>
      </c>
      <c r="G15" s="7">
        <v>6</v>
      </c>
      <c r="H15" s="9">
        <f>VLOOKUP(F15,'[1]N M INTERNATIONAL'!$C$2:$E$95,3,FALSE)</f>
        <v>76</v>
      </c>
      <c r="I15" s="9">
        <f>G15*10</f>
        <v>60</v>
      </c>
      <c r="J15" s="9">
        <v>20</v>
      </c>
      <c r="K15" s="9">
        <f>G15*H15+I15+J15</f>
        <v>536</v>
      </c>
    </row>
    <row r="16" spans="1:11">
      <c r="A16" s="6">
        <f t="shared" si="0"/>
        <v>13</v>
      </c>
      <c r="B16" s="7" t="s">
        <v>63</v>
      </c>
      <c r="C16" s="7" t="s">
        <v>64</v>
      </c>
      <c r="D16" s="7" t="s">
        <v>65</v>
      </c>
      <c r="E16" s="8" t="s">
        <v>22</v>
      </c>
      <c r="F16" s="7" t="s">
        <v>15</v>
      </c>
      <c r="G16" s="7">
        <v>5</v>
      </c>
      <c r="H16" s="9">
        <f>VLOOKUP(F16,'[1]N M INTERNATIONAL'!$C$2:$E$95,3,FALSE)</f>
        <v>50</v>
      </c>
      <c r="I16" s="9">
        <f>G16*10</f>
        <v>50</v>
      </c>
      <c r="J16" s="9">
        <v>20</v>
      </c>
      <c r="K16" s="9">
        <f>G16*H16+I16+J16</f>
        <v>320</v>
      </c>
    </row>
    <row r="17" spans="1:11">
      <c r="A17" s="6">
        <f t="shared" si="0"/>
        <v>14</v>
      </c>
      <c r="B17" s="7" t="s">
        <v>66</v>
      </c>
      <c r="C17" s="7" t="s">
        <v>67</v>
      </c>
      <c r="D17" s="7" t="s">
        <v>68</v>
      </c>
      <c r="E17" s="8" t="s">
        <v>22</v>
      </c>
      <c r="F17" s="7" t="s">
        <v>14</v>
      </c>
      <c r="G17" s="7">
        <v>4</v>
      </c>
      <c r="H17" s="9">
        <f>VLOOKUP(F17,'[1]N M INTERNATIONAL'!$C$2:$E$95,3,FALSE)</f>
        <v>50</v>
      </c>
      <c r="I17" s="9">
        <f>G17*10</f>
        <v>40</v>
      </c>
      <c r="J17" s="9">
        <v>20</v>
      </c>
      <c r="K17" s="9">
        <f>G17*H17+I17+J17</f>
        <v>260</v>
      </c>
    </row>
    <row r="18" spans="1:11">
      <c r="A18" s="6">
        <f t="shared" si="0"/>
        <v>15</v>
      </c>
      <c r="B18" s="7" t="s">
        <v>69</v>
      </c>
      <c r="C18" s="7" t="s">
        <v>70</v>
      </c>
      <c r="D18" s="7" t="s">
        <v>71</v>
      </c>
      <c r="E18" s="8" t="s">
        <v>22</v>
      </c>
      <c r="F18" s="7" t="s">
        <v>16</v>
      </c>
      <c r="G18" s="7">
        <v>2</v>
      </c>
      <c r="H18" s="9">
        <f>VLOOKUP(F18,'[1]N M INTERNATIONAL'!$C$2:$E$95,3,FALSE)</f>
        <v>61</v>
      </c>
      <c r="I18" s="9">
        <f>G18*10</f>
        <v>20</v>
      </c>
      <c r="J18" s="9">
        <v>20</v>
      </c>
      <c r="K18" s="9">
        <f>G18*H18+I18+J18</f>
        <v>162</v>
      </c>
    </row>
    <row r="19" spans="1:11">
      <c r="A19" s="6">
        <f t="shared" si="0"/>
        <v>16</v>
      </c>
      <c r="B19" s="7" t="s">
        <v>69</v>
      </c>
      <c r="C19" s="7" t="s">
        <v>72</v>
      </c>
      <c r="D19" s="7" t="s">
        <v>73</v>
      </c>
      <c r="E19" s="8" t="s">
        <v>22</v>
      </c>
      <c r="F19" s="7" t="s">
        <v>18</v>
      </c>
      <c r="G19" s="7">
        <v>3</v>
      </c>
      <c r="H19" s="9">
        <f>VLOOKUP(F19,'[1]N M INTERNATIONAL'!$C$2:$E$95,3,FALSE)</f>
        <v>55</v>
      </c>
      <c r="I19" s="9">
        <f>G19*10</f>
        <v>30</v>
      </c>
      <c r="J19" s="9">
        <v>20</v>
      </c>
      <c r="K19" s="9">
        <f>G19*H19+I19+J19</f>
        <v>215</v>
      </c>
    </row>
    <row r="20" spans="1:11">
      <c r="A20" s="22" t="s">
        <v>76</v>
      </c>
      <c r="B20" s="23"/>
      <c r="C20" s="23"/>
      <c r="D20" s="23"/>
      <c r="E20" s="23"/>
      <c r="F20" s="23"/>
      <c r="G20" s="23"/>
      <c r="H20" s="23"/>
      <c r="I20" s="23"/>
      <c r="J20" s="24"/>
      <c r="K20" s="10">
        <f>SUM(K4:K19)</f>
        <v>5297</v>
      </c>
    </row>
    <row r="21" spans="1:11">
      <c r="A21" s="11"/>
      <c r="B21"/>
      <c r="C21"/>
      <c r="D21"/>
      <c r="E21"/>
      <c r="F21"/>
      <c r="G21" s="4">
        <f>SUM(G4:G19)</f>
        <v>73</v>
      </c>
      <c r="H21" s="12"/>
      <c r="I21" s="12"/>
      <c r="J21" s="12"/>
      <c r="K21" s="12"/>
    </row>
    <row r="22" spans="1:11" s="3" customFormat="1" ht="30" customHeight="1">
      <c r="A22" s="13" t="s">
        <v>23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</row>
    <row r="23" spans="1:11" s="3" customFormat="1" ht="30" customHeight="1">
      <c r="A23" s="13" t="s">
        <v>1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</sheetData>
  <sortState ref="B4:G25">
    <sortCondition ref="B4"/>
  </sortState>
  <mergeCells count="7">
    <mergeCell ref="A22:K22"/>
    <mergeCell ref="A23:K23"/>
    <mergeCell ref="A1:G1"/>
    <mergeCell ref="A2:G2"/>
    <mergeCell ref="H1:K1"/>
    <mergeCell ref="H2:K2"/>
    <mergeCell ref="A20:J20"/>
  </mergeCells>
  <conditionalFormatting sqref="C3:C1048576">
    <cfRule type="duplicateValues" dxfId="1" priority="3"/>
    <cfRule type="duplicateValues" dxfId="0" priority="4"/>
  </conditionalFormatting>
  <pageMargins left="0.37" right="0.33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I17" sqref="I17:I18"/>
    </sheetView>
  </sheetViews>
  <sheetFormatPr defaultRowHeight="15"/>
  <sheetData>
    <row r="1" spans="1:12">
      <c r="A1" s="4" t="s">
        <v>2</v>
      </c>
      <c r="B1" s="4" t="s">
        <v>3</v>
      </c>
      <c r="C1" s="4" t="s">
        <v>4</v>
      </c>
      <c r="D1" s="4" t="s">
        <v>6</v>
      </c>
      <c r="E1" s="4" t="s">
        <v>5</v>
      </c>
      <c r="F1" s="4" t="s">
        <v>24</v>
      </c>
      <c r="G1" s="4" t="s">
        <v>7</v>
      </c>
      <c r="H1" s="5" t="s">
        <v>8</v>
      </c>
      <c r="I1" s="5" t="s">
        <v>9</v>
      </c>
      <c r="J1" s="5" t="s">
        <v>10</v>
      </c>
      <c r="K1" s="5" t="s">
        <v>11</v>
      </c>
    </row>
    <row r="2" spans="1:12" s="1" customFormat="1" ht="60">
      <c r="A2" s="6">
        <v>11</v>
      </c>
      <c r="B2" s="7" t="s">
        <v>53</v>
      </c>
      <c r="C2" s="7" t="s">
        <v>54</v>
      </c>
      <c r="D2" s="7" t="s">
        <v>55</v>
      </c>
      <c r="E2" s="8" t="s">
        <v>22</v>
      </c>
      <c r="F2" s="7" t="s">
        <v>56</v>
      </c>
      <c r="G2" s="7">
        <v>6</v>
      </c>
      <c r="H2" s="9">
        <f>VLOOKUP(F2,'[1]N M INTERNATIONAL'!$C$2:$E$95,3,FALSE)</f>
        <v>76</v>
      </c>
      <c r="I2" s="9">
        <f>G2*10</f>
        <v>60</v>
      </c>
      <c r="J2" s="9">
        <v>20</v>
      </c>
      <c r="K2" s="9">
        <f>G2*H2+I2+J2</f>
        <v>536</v>
      </c>
      <c r="L2" s="3" t="s">
        <v>77</v>
      </c>
    </row>
  </sheetData>
  <conditionalFormatting sqref="C2">
    <cfRule type="duplicateValues" dxfId="7" priority="3"/>
    <cfRule type="duplicateValues" dxfId="6" priority="4"/>
  </conditionalFormatting>
  <conditionalFormatting sqref="C1">
    <cfRule type="duplicateValues" dxfId="5" priority="1"/>
    <cfRule type="duplicateValues" dxfId="4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2025-04-12T08:14:34Z</cp:lastPrinted>
  <dcterms:created xsi:type="dcterms:W3CDTF">2025-03-08T10:16:40Z</dcterms:created>
  <dcterms:modified xsi:type="dcterms:W3CDTF">2025-04-12T08:16:10Z</dcterms:modified>
</cp:coreProperties>
</file>