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G17" i="1"/>
  <c r="L13" i="1"/>
  <c r="L12" i="1"/>
  <c r="L11" i="1"/>
  <c r="L10" i="1"/>
  <c r="L9" i="1"/>
  <c r="L8" i="1"/>
  <c r="L7" i="1"/>
  <c r="L6" i="1"/>
  <c r="L5" i="1"/>
  <c r="L4" i="1"/>
  <c r="J6" i="1" l="1"/>
  <c r="J7" i="1"/>
  <c r="J11" i="1"/>
  <c r="J12" i="1"/>
  <c r="J13" i="1"/>
  <c r="I6" i="1"/>
  <c r="I7" i="1"/>
  <c r="I11" i="1"/>
  <c r="I12" i="1"/>
  <c r="I13" i="1"/>
  <c r="L14" i="1" l="1"/>
</calcChain>
</file>

<file path=xl/sharedStrings.xml><?xml version="1.0" encoding="utf-8"?>
<sst xmlns="http://schemas.openxmlformats.org/spreadsheetml/2006/main" count="68" uniqueCount="52">
  <si>
    <t>02/5/2025</t>
  </si>
  <si>
    <t>679</t>
  </si>
  <si>
    <t>03/5/2025</t>
  </si>
  <si>
    <t>436</t>
  </si>
  <si>
    <t>9713</t>
  </si>
  <si>
    <t>9692</t>
  </si>
  <si>
    <t>06/5/2025</t>
  </si>
  <si>
    <t>725</t>
  </si>
  <si>
    <t>726</t>
  </si>
  <si>
    <t>14/5/2025</t>
  </si>
  <si>
    <t>3707</t>
  </si>
  <si>
    <t>27/5/2025</t>
  </si>
  <si>
    <t>746</t>
  </si>
  <si>
    <t>29/5/2025</t>
  </si>
  <si>
    <t>9718</t>
  </si>
  <si>
    <t>09717</t>
  </si>
  <si>
    <t>SL</t>
  </si>
  <si>
    <t>DATE</t>
  </si>
  <si>
    <t>LR NO</t>
  </si>
  <si>
    <t>INV NO</t>
  </si>
  <si>
    <t>FROM</t>
  </si>
  <si>
    <t>WEIGHT</t>
  </si>
  <si>
    <t>CASE</t>
  </si>
  <si>
    <t>BH/00780</t>
  </si>
  <si>
    <t>BH/00781</t>
  </si>
  <si>
    <t>BH/00784</t>
  </si>
  <si>
    <t>BH/00815</t>
  </si>
  <si>
    <t>BH/00900</t>
  </si>
  <si>
    <t>BH/00901</t>
  </si>
  <si>
    <t>BH/01101</t>
  </si>
  <si>
    <t>BH/01377</t>
  </si>
  <si>
    <t>BH/01468</t>
  </si>
  <si>
    <t>BH/01469</t>
  </si>
  <si>
    <t>JATNI</t>
  </si>
  <si>
    <t>TALCHER</t>
  </si>
  <si>
    <t>KUAKHIA</t>
  </si>
  <si>
    <t>SOUTH BALANDA</t>
  </si>
  <si>
    <t>PIPILI</t>
  </si>
  <si>
    <t>KHURDA</t>
  </si>
  <si>
    <t>ITAMATI</t>
  </si>
  <si>
    <t>BBSR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</si>
  <si>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</si>
  <si>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</si>
  <si>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</si>
  <si>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</si>
  <si>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</si>
  <si>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TATA PIGMENTS LTD
Address:Budheswari Colony Plot No. 91 Bhubaneshwar 751006,9861097974
GST No:21AAACT6760D2ZP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</si>
  <si>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</si>
  <si>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</si>
  <si>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Bill Date: 31/05/2025
Bill NO : 7163
Total Amount : 16486.00</t>
  </si>
  <si>
    <t>(RUPEES SIXTEEN THOUSAND FOUR HUNDRED EIGHTY SIX ONLY)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</si>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</sst>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57150</xdr:rowOff>
    </xdr:from>
    <xdr:to>
      <xdr:col>7</xdr:col>
      <xdr:colOff>304800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57150"/>
          <a:ext cx="4029074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I4" t="str">
            <v>KUAKHIA</v>
          </cell>
          <cell r="J4">
            <v>1.85</v>
          </cell>
          <cell r="K4">
            <v>2.5</v>
          </cell>
        </row>
        <row r="5">
          <cell r="I5" t="str">
            <v>BHADRAK</v>
          </cell>
          <cell r="J5">
            <v>1.85</v>
          </cell>
          <cell r="K5">
            <v>2.5</v>
          </cell>
        </row>
        <row r="6">
          <cell r="I6" t="str">
            <v>BALUGAON</v>
          </cell>
          <cell r="J6">
            <v>1.85</v>
          </cell>
          <cell r="K6">
            <v>2.5</v>
          </cell>
        </row>
        <row r="7">
          <cell r="I7" t="str">
            <v>KUPARI</v>
          </cell>
          <cell r="J7">
            <v>1.85</v>
          </cell>
          <cell r="K7">
            <v>2.5</v>
          </cell>
          <cell r="L7">
            <v>1000</v>
          </cell>
        </row>
        <row r="8">
          <cell r="I8" t="str">
            <v>BARIPADA</v>
          </cell>
          <cell r="J8">
            <v>1.85</v>
          </cell>
          <cell r="K8">
            <v>2.5</v>
          </cell>
        </row>
        <row r="9">
          <cell r="I9" t="str">
            <v>CHANDANESWAR</v>
          </cell>
          <cell r="J9">
            <v>1.85</v>
          </cell>
          <cell r="K9">
            <v>2.5</v>
          </cell>
          <cell r="L9">
            <v>1000</v>
          </cell>
        </row>
        <row r="10">
          <cell r="I10" t="str">
            <v>DASPALLA</v>
          </cell>
          <cell r="J10">
            <v>1.85</v>
          </cell>
          <cell r="K10">
            <v>2.5</v>
          </cell>
          <cell r="L10">
            <v>500</v>
          </cell>
        </row>
        <row r="11">
          <cell r="I11" t="str">
            <v>KEONJHAR</v>
          </cell>
          <cell r="J11">
            <v>1.85</v>
          </cell>
          <cell r="K11">
            <v>2.5</v>
          </cell>
        </row>
        <row r="12">
          <cell r="I12" t="str">
            <v>ANGUL</v>
          </cell>
          <cell r="J12">
            <v>1.85</v>
          </cell>
          <cell r="K12">
            <v>2.5</v>
          </cell>
        </row>
        <row r="13">
          <cell r="I13" t="str">
            <v>BALASORE</v>
          </cell>
          <cell r="J13">
            <v>1.85</v>
          </cell>
          <cell r="K13">
            <v>2.5</v>
          </cell>
        </row>
        <row r="14">
          <cell r="I14" t="str">
            <v>BANPUR</v>
          </cell>
          <cell r="J14">
            <v>1.85</v>
          </cell>
          <cell r="K14">
            <v>2.5</v>
          </cell>
        </row>
        <row r="15">
          <cell r="I15" t="str">
            <v>KENDRAPARA</v>
          </cell>
          <cell r="J15">
            <v>1.85</v>
          </cell>
          <cell r="K15">
            <v>2.5</v>
          </cell>
        </row>
        <row r="16">
          <cell r="I16" t="str">
            <v>CHANDIKHOL</v>
          </cell>
          <cell r="J16">
            <v>1.85</v>
          </cell>
          <cell r="K16">
            <v>2.5</v>
          </cell>
        </row>
        <row r="17">
          <cell r="I17" t="str">
            <v>OLIKONA NIMAPARA</v>
          </cell>
          <cell r="J17">
            <v>1.85</v>
          </cell>
          <cell r="K17">
            <v>2.5</v>
          </cell>
        </row>
        <row r="18">
          <cell r="I18" t="str">
            <v>JAJPUR ROAD</v>
          </cell>
          <cell r="J18">
            <v>1.85</v>
          </cell>
          <cell r="K18">
            <v>2.5</v>
          </cell>
        </row>
        <row r="19">
          <cell r="I19" t="str">
            <v>BOLANGIR</v>
          </cell>
          <cell r="J19">
            <v>2</v>
          </cell>
          <cell r="K19">
            <v>2.5</v>
          </cell>
        </row>
        <row r="20">
          <cell r="I20" t="str">
            <v>DUKURA</v>
          </cell>
          <cell r="J20">
            <v>1.85</v>
          </cell>
          <cell r="K20">
            <v>2.5</v>
          </cell>
          <cell r="L20">
            <v>500</v>
          </cell>
        </row>
        <row r="21">
          <cell r="I21" t="str">
            <v>SORO</v>
          </cell>
          <cell r="J21">
            <v>1.85</v>
          </cell>
          <cell r="K21">
            <v>2.5</v>
          </cell>
        </row>
        <row r="22">
          <cell r="I22" t="str">
            <v>NILAGIRI</v>
          </cell>
          <cell r="J22">
            <v>1.85</v>
          </cell>
          <cell r="K22">
            <v>2.5</v>
          </cell>
          <cell r="L22">
            <v>500</v>
          </cell>
        </row>
        <row r="23">
          <cell r="I23" t="str">
            <v>MANGALPUR</v>
          </cell>
          <cell r="J23">
            <v>1.85</v>
          </cell>
          <cell r="K23">
            <v>2.5</v>
          </cell>
          <cell r="L23">
            <v>500</v>
          </cell>
        </row>
        <row r="24">
          <cell r="I24" t="str">
            <v>BRAHMAGIRI</v>
          </cell>
          <cell r="J24">
            <v>2</v>
          </cell>
          <cell r="K24">
            <v>2.5</v>
          </cell>
        </row>
        <row r="25">
          <cell r="I25" t="str">
            <v>KAKATPUR</v>
          </cell>
          <cell r="J25">
            <v>1.85</v>
          </cell>
          <cell r="K25">
            <v>2.5</v>
          </cell>
        </row>
        <row r="26">
          <cell r="I26" t="str">
            <v>ITAMATI</v>
          </cell>
          <cell r="J26">
            <v>1.85</v>
          </cell>
          <cell r="K26">
            <v>2.5</v>
          </cell>
        </row>
        <row r="27">
          <cell r="I27" t="str">
            <v>JAJPUR TOWN</v>
          </cell>
          <cell r="J27">
            <v>1.85</v>
          </cell>
          <cell r="K27">
            <v>2.5</v>
          </cell>
        </row>
        <row r="28">
          <cell r="I28" t="str">
            <v>INDUPUR</v>
          </cell>
          <cell r="J28">
            <v>1.85</v>
          </cell>
          <cell r="K28">
            <v>2.5</v>
          </cell>
          <cell r="L28">
            <v>600</v>
          </cell>
        </row>
        <row r="29">
          <cell r="I29" t="str">
            <v>PATTAMUNDAI</v>
          </cell>
          <cell r="J29">
            <v>1.85</v>
          </cell>
          <cell r="K29">
            <v>2.5</v>
          </cell>
          <cell r="L29">
            <v>600</v>
          </cell>
        </row>
        <row r="30">
          <cell r="I30" t="str">
            <v>REMUNA</v>
          </cell>
          <cell r="J30">
            <v>1.85</v>
          </cell>
          <cell r="K30">
            <v>2.5</v>
          </cell>
          <cell r="L30">
            <v>600</v>
          </cell>
        </row>
        <row r="31">
          <cell r="I31" t="str">
            <v>CHANDIPUR</v>
          </cell>
          <cell r="J31">
            <v>1.85</v>
          </cell>
          <cell r="K31">
            <v>2.5</v>
          </cell>
          <cell r="L31">
            <v>1000</v>
          </cell>
        </row>
        <row r="32">
          <cell r="I32" t="str">
            <v>MARKANDPUR</v>
          </cell>
          <cell r="K32">
            <v>2.5</v>
          </cell>
        </row>
        <row r="33">
          <cell r="I33" t="str">
            <v>BOUDH</v>
          </cell>
          <cell r="K33">
            <v>2.5</v>
          </cell>
        </row>
        <row r="34">
          <cell r="I34" t="str">
            <v>KAMAKHYANAGAR</v>
          </cell>
          <cell r="K34">
            <v>2.5</v>
          </cell>
        </row>
        <row r="35">
          <cell r="I35" t="str">
            <v>NAYAGARH</v>
          </cell>
          <cell r="K35">
            <v>2.5</v>
          </cell>
        </row>
        <row r="36">
          <cell r="I36" t="str">
            <v>DERABISHI</v>
          </cell>
          <cell r="K36">
            <v>2.5</v>
          </cell>
          <cell r="L36">
            <v>500</v>
          </cell>
        </row>
        <row r="37">
          <cell r="I37" t="str">
            <v>MATHANI</v>
          </cell>
          <cell r="K37">
            <v>2.5</v>
          </cell>
          <cell r="L37">
            <v>700</v>
          </cell>
        </row>
        <row r="38">
          <cell r="I38" t="str">
            <v>DHENKIKOTE</v>
          </cell>
          <cell r="K38">
            <v>2.5</v>
          </cell>
          <cell r="L38">
            <v>800</v>
          </cell>
        </row>
        <row r="39">
          <cell r="I39" t="str">
            <v>MANDUA</v>
          </cell>
          <cell r="K39">
            <v>2.5</v>
          </cell>
        </row>
        <row r="40">
          <cell r="I40" t="str">
            <v>NACHUNI</v>
          </cell>
          <cell r="K40">
            <v>2.5</v>
          </cell>
        </row>
        <row r="41">
          <cell r="I41" t="str">
            <v>TANGI</v>
          </cell>
          <cell r="K41">
            <v>2.5</v>
          </cell>
        </row>
        <row r="42">
          <cell r="I42" t="str">
            <v>KHURDA</v>
          </cell>
          <cell r="K42">
            <v>2.5</v>
          </cell>
        </row>
        <row r="43">
          <cell r="I43" t="str">
            <v>GUDARI</v>
          </cell>
          <cell r="K43">
            <v>3.5</v>
          </cell>
          <cell r="L43">
            <v>800</v>
          </cell>
        </row>
        <row r="44">
          <cell r="I44" t="str">
            <v>AUL</v>
          </cell>
          <cell r="K44">
            <v>2.5</v>
          </cell>
          <cell r="L44">
            <v>600</v>
          </cell>
        </row>
        <row r="45">
          <cell r="I45" t="str">
            <v>KORAPUT</v>
          </cell>
          <cell r="K45">
            <v>4</v>
          </cell>
        </row>
        <row r="46">
          <cell r="I46" t="str">
            <v>RAYAGADA</v>
          </cell>
          <cell r="K46">
            <v>3.5</v>
          </cell>
        </row>
        <row r="47">
          <cell r="I47" t="str">
            <v>PHIRINGIA</v>
          </cell>
          <cell r="K47">
            <v>3</v>
          </cell>
          <cell r="L47">
            <v>2000</v>
          </cell>
        </row>
        <row r="48">
          <cell r="I48" t="str">
            <v>BHANJANAGAR</v>
          </cell>
          <cell r="K48">
            <v>2.5</v>
          </cell>
          <cell r="L48" t="str">
            <v>AS DISCUSS</v>
          </cell>
        </row>
        <row r="49">
          <cell r="I49" t="str">
            <v>BALIAPAL</v>
          </cell>
          <cell r="K49">
            <v>2.5</v>
          </cell>
          <cell r="L49" t="str">
            <v>AS DISCUSS</v>
          </cell>
        </row>
        <row r="50">
          <cell r="I50" t="str">
            <v>DHENKANAL</v>
          </cell>
          <cell r="K50">
            <v>2.5</v>
          </cell>
        </row>
        <row r="51">
          <cell r="I51" t="str">
            <v>RAJNILAGIRI</v>
          </cell>
          <cell r="K51">
            <v>2.5</v>
          </cell>
          <cell r="L51">
            <v>500</v>
          </cell>
        </row>
        <row r="52">
          <cell r="I52" t="str">
            <v>CHANDANPUR</v>
          </cell>
          <cell r="K52">
            <v>2.5</v>
          </cell>
        </row>
        <row r="53">
          <cell r="I53" t="str">
            <v>TALCHER</v>
          </cell>
          <cell r="K53">
            <v>2.5</v>
          </cell>
        </row>
        <row r="54">
          <cell r="I54" t="str">
            <v>JAGATSINGHPUR</v>
          </cell>
          <cell r="K54">
            <v>2.5</v>
          </cell>
        </row>
        <row r="55">
          <cell r="I55" t="str">
            <v>PURUSOTTAMPUR</v>
          </cell>
          <cell r="K55">
            <v>2.5</v>
          </cell>
          <cell r="L55">
            <v>700</v>
          </cell>
        </row>
        <row r="56">
          <cell r="I56" t="str">
            <v>DIGAPAHANDI</v>
          </cell>
          <cell r="K56">
            <v>2.5</v>
          </cell>
          <cell r="L56">
            <v>700</v>
          </cell>
        </row>
        <row r="57">
          <cell r="I57" t="str">
            <v>PURI</v>
          </cell>
          <cell r="K57">
            <v>2.5</v>
          </cell>
        </row>
        <row r="58">
          <cell r="I58" t="str">
            <v>CHANDBALI</v>
          </cell>
          <cell r="K58">
            <v>2.5</v>
          </cell>
          <cell r="L58">
            <v>700</v>
          </cell>
        </row>
        <row r="59">
          <cell r="I59" t="str">
            <v>HUMMA</v>
          </cell>
          <cell r="K59">
            <v>2.5</v>
          </cell>
          <cell r="L59">
            <v>700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S10" sqref="S1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6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2"/>
      <c r="I1" s="13" t="s">
        <v>45</v>
      </c>
      <c r="J1" s="13"/>
      <c r="K1" s="13"/>
      <c r="L1" s="13"/>
    </row>
    <row r="2" spans="1:12" s="5" customFormat="1" ht="71.25" customHeight="1">
      <c r="A2" s="11" t="s">
        <v>46</v>
      </c>
      <c r="B2" s="12"/>
      <c r="C2" s="12"/>
      <c r="D2" s="12"/>
      <c r="E2" s="12"/>
      <c r="F2" s="12"/>
      <c r="G2" s="12"/>
      <c r="H2" s="12"/>
      <c r="I2" s="13" t="s">
        <v>49</v>
      </c>
      <c r="J2" s="13"/>
      <c r="K2" s="13"/>
      <c r="L2" s="13"/>
    </row>
    <row r="3" spans="1:12" s="1" customFormat="1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51</v>
      </c>
      <c r="G3" s="3" t="s">
        <v>22</v>
      </c>
      <c r="H3" s="3" t="s">
        <v>21</v>
      </c>
      <c r="I3" s="4" t="s">
        <v>41</v>
      </c>
      <c r="J3" s="4" t="s">
        <v>42</v>
      </c>
      <c r="K3" s="4" t="s">
        <v>43</v>
      </c>
      <c r="L3" s="4" t="s">
        <v>44</v>
      </c>
    </row>
    <row r="4" spans="1:12">
      <c r="A4" s="2">
        <v>1</v>
      </c>
      <c r="B4" s="2" t="s">
        <v>0</v>
      </c>
      <c r="C4" s="2" t="s">
        <v>23</v>
      </c>
      <c r="D4" s="2" t="s">
        <v>1</v>
      </c>
      <c r="E4" s="2" t="s">
        <v>40</v>
      </c>
      <c r="F4" s="2" t="s">
        <v>33</v>
      </c>
      <c r="G4" s="2">
        <v>5</v>
      </c>
      <c r="H4" s="2">
        <v>100</v>
      </c>
      <c r="I4" s="8">
        <v>2.5</v>
      </c>
      <c r="J4" s="8">
        <v>0</v>
      </c>
      <c r="K4" s="8">
        <v>30</v>
      </c>
      <c r="L4" s="8">
        <f>H4*I4+J4+K4</f>
        <v>280</v>
      </c>
    </row>
    <row r="5" spans="1:12">
      <c r="A5" s="2">
        <v>2</v>
      </c>
      <c r="B5" s="2" t="s">
        <v>0</v>
      </c>
      <c r="C5" s="2" t="s">
        <v>24</v>
      </c>
      <c r="D5" s="2" t="s">
        <v>3</v>
      </c>
      <c r="E5" s="2" t="s">
        <v>40</v>
      </c>
      <c r="F5" s="2" t="s">
        <v>33</v>
      </c>
      <c r="G5" s="2">
        <v>25</v>
      </c>
      <c r="H5" s="2">
        <v>500</v>
      </c>
      <c r="I5" s="8">
        <v>2.5</v>
      </c>
      <c r="J5" s="8">
        <v>0</v>
      </c>
      <c r="K5" s="8">
        <v>30</v>
      </c>
      <c r="L5" s="8">
        <f t="shared" ref="L5:L13" si="0">H5*I5+J5+K5</f>
        <v>1280</v>
      </c>
    </row>
    <row r="6" spans="1:12">
      <c r="A6" s="2">
        <v>3</v>
      </c>
      <c r="B6" s="2" t="s">
        <v>0</v>
      </c>
      <c r="C6" s="2" t="s">
        <v>26</v>
      </c>
      <c r="D6" s="2" t="s">
        <v>5</v>
      </c>
      <c r="E6" s="2" t="s">
        <v>40</v>
      </c>
      <c r="F6" s="2" t="s">
        <v>35</v>
      </c>
      <c r="G6" s="2">
        <v>30</v>
      </c>
      <c r="H6" s="2">
        <v>600</v>
      </c>
      <c r="I6" s="8">
        <f>VLOOKUP(F6,'[1]TATA PIGMENTS'!$I$4:$K$59,3,FALSE)</f>
        <v>2.5</v>
      </c>
      <c r="J6" s="8">
        <f>VLOOKUP(F6,'[1]TATA PIGMENTS'!$I$4:$L$59,4,FALSE)</f>
        <v>0</v>
      </c>
      <c r="K6" s="8">
        <v>30</v>
      </c>
      <c r="L6" s="8">
        <f t="shared" si="0"/>
        <v>1530</v>
      </c>
    </row>
    <row r="7" spans="1:12">
      <c r="A7" s="2">
        <v>4</v>
      </c>
      <c r="B7" s="2" t="s">
        <v>2</v>
      </c>
      <c r="C7" s="2" t="s">
        <v>25</v>
      </c>
      <c r="D7" s="2" t="s">
        <v>4</v>
      </c>
      <c r="E7" s="2" t="s">
        <v>40</v>
      </c>
      <c r="F7" s="2" t="s">
        <v>34</v>
      </c>
      <c r="G7" s="2">
        <v>40</v>
      </c>
      <c r="H7" s="2">
        <v>800</v>
      </c>
      <c r="I7" s="8">
        <f>VLOOKUP(F7,'[1]TATA PIGMENTS'!$I$4:$K$59,3,FALSE)</f>
        <v>2.5</v>
      </c>
      <c r="J7" s="8">
        <f>VLOOKUP(F7,'[1]TATA PIGMENTS'!$I$4:$L$59,4,FALSE)</f>
        <v>0</v>
      </c>
      <c r="K7" s="8">
        <v>30</v>
      </c>
      <c r="L7" s="8">
        <f t="shared" si="0"/>
        <v>2030</v>
      </c>
    </row>
    <row r="8" spans="1:12">
      <c r="A8" s="2">
        <v>5</v>
      </c>
      <c r="B8" s="2" t="s">
        <v>6</v>
      </c>
      <c r="C8" s="2" t="s">
        <v>27</v>
      </c>
      <c r="D8" s="2" t="s">
        <v>7</v>
      </c>
      <c r="E8" s="2" t="s">
        <v>40</v>
      </c>
      <c r="F8" s="2" t="s">
        <v>36</v>
      </c>
      <c r="G8" s="2">
        <v>22</v>
      </c>
      <c r="H8" s="2">
        <v>412</v>
      </c>
      <c r="I8" s="8">
        <v>3</v>
      </c>
      <c r="J8" s="8">
        <v>0</v>
      </c>
      <c r="K8" s="8">
        <v>30</v>
      </c>
      <c r="L8" s="8">
        <f t="shared" si="0"/>
        <v>1266</v>
      </c>
    </row>
    <row r="9" spans="1:12">
      <c r="A9" s="2">
        <v>6</v>
      </c>
      <c r="B9" s="2" t="s">
        <v>6</v>
      </c>
      <c r="C9" s="2" t="s">
        <v>28</v>
      </c>
      <c r="D9" s="2" t="s">
        <v>8</v>
      </c>
      <c r="E9" s="2" t="s">
        <v>40</v>
      </c>
      <c r="F9" s="2" t="s">
        <v>33</v>
      </c>
      <c r="G9" s="2">
        <v>27</v>
      </c>
      <c r="H9" s="2">
        <v>500</v>
      </c>
      <c r="I9" s="8">
        <v>2.5</v>
      </c>
      <c r="J9" s="8">
        <v>0</v>
      </c>
      <c r="K9" s="8">
        <v>30</v>
      </c>
      <c r="L9" s="8">
        <f t="shared" si="0"/>
        <v>1280</v>
      </c>
    </row>
    <row r="10" spans="1:12">
      <c r="A10" s="2">
        <v>7</v>
      </c>
      <c r="B10" s="2" t="s">
        <v>9</v>
      </c>
      <c r="C10" s="2" t="s">
        <v>29</v>
      </c>
      <c r="D10" s="2" t="s">
        <v>10</v>
      </c>
      <c r="E10" s="2" t="s">
        <v>40</v>
      </c>
      <c r="F10" s="2" t="s">
        <v>37</v>
      </c>
      <c r="G10" s="2">
        <v>7</v>
      </c>
      <c r="H10" s="2">
        <v>200</v>
      </c>
      <c r="I10" s="8">
        <v>2.5</v>
      </c>
      <c r="J10" s="8">
        <v>0</v>
      </c>
      <c r="K10" s="8">
        <v>30</v>
      </c>
      <c r="L10" s="8">
        <f t="shared" si="0"/>
        <v>530</v>
      </c>
    </row>
    <row r="11" spans="1:12">
      <c r="A11" s="2">
        <v>8</v>
      </c>
      <c r="B11" s="2" t="s">
        <v>11</v>
      </c>
      <c r="C11" s="2" t="s">
        <v>30</v>
      </c>
      <c r="D11" s="2" t="s">
        <v>12</v>
      </c>
      <c r="E11" s="2" t="s">
        <v>40</v>
      </c>
      <c r="F11" s="2" t="s">
        <v>38</v>
      </c>
      <c r="G11" s="2">
        <v>10</v>
      </c>
      <c r="H11" s="2">
        <v>200</v>
      </c>
      <c r="I11" s="8">
        <f>VLOOKUP(F11,'[1]TATA PIGMENTS'!$I$4:$K$59,3,FALSE)</f>
        <v>2.5</v>
      </c>
      <c r="J11" s="8">
        <f>VLOOKUP(F11,'[1]TATA PIGMENTS'!$I$4:$L$59,4,FALSE)</f>
        <v>0</v>
      </c>
      <c r="K11" s="8">
        <v>30</v>
      </c>
      <c r="L11" s="8">
        <f t="shared" si="0"/>
        <v>530</v>
      </c>
    </row>
    <row r="12" spans="1:12">
      <c r="A12" s="2">
        <v>9</v>
      </c>
      <c r="B12" s="2" t="s">
        <v>13</v>
      </c>
      <c r="C12" s="2" t="s">
        <v>31</v>
      </c>
      <c r="D12" s="2" t="s">
        <v>14</v>
      </c>
      <c r="E12" s="2" t="s">
        <v>40</v>
      </c>
      <c r="F12" s="2" t="s">
        <v>39</v>
      </c>
      <c r="G12" s="2">
        <v>4</v>
      </c>
      <c r="H12" s="2">
        <v>80</v>
      </c>
      <c r="I12" s="8">
        <f>VLOOKUP(F12,'[1]TATA PIGMENTS'!$I$4:$K$59,3,FALSE)</f>
        <v>2.5</v>
      </c>
      <c r="J12" s="8">
        <f>VLOOKUP(F12,'[1]TATA PIGMENTS'!$I$4:$L$59,4,FALSE)</f>
        <v>0</v>
      </c>
      <c r="K12" s="8">
        <v>30</v>
      </c>
      <c r="L12" s="8">
        <f t="shared" si="0"/>
        <v>230</v>
      </c>
    </row>
    <row r="13" spans="1:12">
      <c r="A13" s="2">
        <v>10</v>
      </c>
      <c r="B13" s="2" t="s">
        <v>13</v>
      </c>
      <c r="C13" s="2" t="s">
        <v>32</v>
      </c>
      <c r="D13" s="2" t="s">
        <v>15</v>
      </c>
      <c r="E13" s="2" t="s">
        <v>40</v>
      </c>
      <c r="F13" s="2" t="s">
        <v>39</v>
      </c>
      <c r="G13" s="2">
        <v>155</v>
      </c>
      <c r="H13" s="2">
        <v>3000</v>
      </c>
      <c r="I13" s="8">
        <f>VLOOKUP(F13,'[1]TATA PIGMENTS'!$I$4:$K$59,3,FALSE)</f>
        <v>2.5</v>
      </c>
      <c r="J13" s="8">
        <f>VLOOKUP(F13,'[1]TATA PIGMENTS'!$I$4:$L$59,4,FALSE)</f>
        <v>0</v>
      </c>
      <c r="K13" s="8">
        <v>30</v>
      </c>
      <c r="L13" s="8">
        <f t="shared" si="0"/>
        <v>7530</v>
      </c>
    </row>
    <row r="14" spans="1:12" s="7" customFormat="1">
      <c r="A14" s="14" t="s">
        <v>50</v>
      </c>
      <c r="B14" s="15"/>
      <c r="C14" s="15"/>
      <c r="D14" s="15"/>
      <c r="E14" s="15"/>
      <c r="F14" s="15"/>
      <c r="G14" s="15"/>
      <c r="H14" s="15"/>
      <c r="I14" s="16"/>
      <c r="J14" s="16"/>
      <c r="K14" s="17"/>
      <c r="L14" s="6">
        <f>ROUND(SUM(L4:L13),0)</f>
        <v>16486</v>
      </c>
    </row>
    <row r="15" spans="1:12" s="7" customFormat="1" ht="30" customHeight="1">
      <c r="A15" s="9" t="s">
        <v>48</v>
      </c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</row>
    <row r="16" spans="1:12" s="7" customFormat="1" ht="30" customHeight="1">
      <c r="A16" s="9" t="s">
        <v>47</v>
      </c>
      <c r="B16" s="9"/>
      <c r="C16" s="9"/>
      <c r="D16" s="9"/>
      <c r="E16" s="9"/>
      <c r="F16" s="9"/>
      <c r="G16" s="9"/>
      <c r="H16" s="9"/>
      <c r="I16" s="10"/>
      <c r="J16" s="10"/>
      <c r="K16" s="10"/>
      <c r="L16" s="10"/>
    </row>
    <row r="17" spans="7:8">
      <c r="G17" s="18">
        <f>SUM(G4:G13)</f>
        <v>325</v>
      </c>
      <c r="H17" s="18">
        <f>SUM(H4:H13)</f>
        <v>6392</v>
      </c>
    </row>
  </sheetData>
  <sortState ref="B2:H11">
    <sortCondition ref="B2:B11"/>
  </sortState>
  <mergeCells count="7">
    <mergeCell ref="A16:L16"/>
    <mergeCell ref="A1:H1"/>
    <mergeCell ref="I1:L1"/>
    <mergeCell ref="A2:H2"/>
    <mergeCell ref="I2:L2"/>
    <mergeCell ref="A14:K14"/>
    <mergeCell ref="A15:L15"/>
  </mergeCells>
  <conditionalFormatting sqref="C1:C2">
    <cfRule type="duplicateValues" dxfId="1" priority="2"/>
  </conditionalFormatting>
  <conditionalFormatting sqref="C14:C16">
    <cfRule type="duplicateValues" dxfId="0" priority="1"/>
  </conditionalFormatting>
  <pageMargins left="0.4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2025-06-17T05:42:27Z</cp:lastPrinted>
  <dcterms:created xsi:type="dcterms:W3CDTF">2025-06-12T11:00:24Z</dcterms:created>
  <dcterms:modified xsi:type="dcterms:W3CDTF">2025-06-28T12:18:53Z</dcterms:modified>
</cp:coreProperties>
</file>