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2" i="1"/>
  <c r="L4"/>
  <c r="J4"/>
  <c r="I4"/>
  <c r="H4"/>
  <c r="J30"/>
  <c r="L30" s="1"/>
  <c r="J31"/>
  <c r="L1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5"/>
  <c r="I6"/>
  <c r="L6" s="1"/>
  <c r="I7"/>
  <c r="L7" s="1"/>
  <c r="I8"/>
  <c r="L8" s="1"/>
  <c r="I9"/>
  <c r="L9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1"/>
  <c r="L31" s="1"/>
  <c r="I5"/>
  <c r="L5" s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5"/>
</calcChain>
</file>

<file path=xl/sharedStrings.xml><?xml version="1.0" encoding="utf-8"?>
<sst xmlns="http://schemas.openxmlformats.org/spreadsheetml/2006/main" count="158" uniqueCount="105">
  <si>
    <t>INVOICE
ATC LOGISTICS,,8984191006
GST No:21CHVPB1842D2ZQ</t>
  </si>
  <si>
    <t>02/12/2024</t>
  </si>
  <si>
    <t>783</t>
  </si>
  <si>
    <t>27/12/2024</t>
  </si>
  <si>
    <t>40836</t>
  </si>
  <si>
    <t>28/12/2024</t>
  </si>
  <si>
    <t>838</t>
  </si>
  <si>
    <t>40832</t>
  </si>
  <si>
    <t>0833</t>
  </si>
  <si>
    <t>25/12/2024</t>
  </si>
  <si>
    <t>0831</t>
  </si>
  <si>
    <t>21/12/2024</t>
  </si>
  <si>
    <t>40829</t>
  </si>
  <si>
    <t>18/12/2024</t>
  </si>
  <si>
    <t>825</t>
  </si>
  <si>
    <t>19/12/2024</t>
  </si>
  <si>
    <t>0828</t>
  </si>
  <si>
    <t>12/12/2024</t>
  </si>
  <si>
    <t>823</t>
  </si>
  <si>
    <t>14/12/2024</t>
  </si>
  <si>
    <t>0382</t>
  </si>
  <si>
    <t>40821</t>
  </si>
  <si>
    <t>40835</t>
  </si>
  <si>
    <t>40822</t>
  </si>
  <si>
    <t>378</t>
  </si>
  <si>
    <t>05/12/2024</t>
  </si>
  <si>
    <t>40817</t>
  </si>
  <si>
    <t>240001</t>
  </si>
  <si>
    <t>0784</t>
  </si>
  <si>
    <t>0776</t>
  </si>
  <si>
    <t>03/12/2024</t>
  </si>
  <si>
    <t>0777</t>
  </si>
  <si>
    <t>40796</t>
  </si>
  <si>
    <t>40800</t>
  </si>
  <si>
    <t>792</t>
  </si>
  <si>
    <t>0802</t>
  </si>
  <si>
    <t>0801</t>
  </si>
  <si>
    <t>40820</t>
  </si>
  <si>
    <t>24/12/2024</t>
  </si>
  <si>
    <t>40830</t>
  </si>
  <si>
    <t>Thanking you for your business.
ATC LOGISTICS</t>
  </si>
  <si>
    <t>JHARSUGUDA</t>
  </si>
  <si>
    <t>JEYPORE</t>
  </si>
  <si>
    <t>BHADRAK</t>
  </si>
  <si>
    <t>KANTILO</t>
  </si>
  <si>
    <t>CHANDPUR</t>
  </si>
  <si>
    <t>CHANDANESWAR</t>
  </si>
  <si>
    <t>JARKA</t>
  </si>
  <si>
    <t>NAYAGARH</t>
  </si>
  <si>
    <t>JAGATSINGHPUR</t>
  </si>
  <si>
    <t>JALESWAR</t>
  </si>
  <si>
    <t>RASOL</t>
  </si>
  <si>
    <t>ANGUL</t>
  </si>
  <si>
    <t>PADMAPUR</t>
  </si>
  <si>
    <t>KARANJIA</t>
  </si>
  <si>
    <t>ROURKELA</t>
  </si>
  <si>
    <t>BARIPADA</t>
  </si>
  <si>
    <t>CTC</t>
  </si>
  <si>
    <t>JAA/03215</t>
  </si>
  <si>
    <t>JAA/03528</t>
  </si>
  <si>
    <t>JAA/03508</t>
  </si>
  <si>
    <t>JAA/03504</t>
  </si>
  <si>
    <t>JAA/03492</t>
  </si>
  <si>
    <t>JAA/03446</t>
  </si>
  <si>
    <t>JAA/03429</t>
  </si>
  <si>
    <t>JAA/03408</t>
  </si>
  <si>
    <t>JAA/03398</t>
  </si>
  <si>
    <t>JAA/03370</t>
  </si>
  <si>
    <t>JAA/03363</t>
  </si>
  <si>
    <t>JAA/03355</t>
  </si>
  <si>
    <t>JAA/03557</t>
  </si>
  <si>
    <t>JAA/03354</t>
  </si>
  <si>
    <t>JAA/03350</t>
  </si>
  <si>
    <t>JAA/03272</t>
  </si>
  <si>
    <t>JAA/03271</t>
  </si>
  <si>
    <t>JAA/03267</t>
  </si>
  <si>
    <t>JAA/03258</t>
  </si>
  <si>
    <t>JAA/03253</t>
  </si>
  <si>
    <t>JAA/03228</t>
  </si>
  <si>
    <t>JAA/03226</t>
  </si>
  <si>
    <t>JAA/03246</t>
  </si>
  <si>
    <t>JAA/03217</t>
  </si>
  <si>
    <t>JAA/03216</t>
  </si>
  <si>
    <t>JAA/03353</t>
  </si>
  <si>
    <t>JAA/03643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</si>
  <si>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</si>
  <si>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</si>
  <si>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</si>
  <si>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</si>
  <si>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</si>
  <si>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</si>
  <si>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</si>
  <si>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</si>
  <si>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</si>
  <si>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</si>
  <si>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</si>
  <si>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</si>
  <si>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</si>
  <si>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 xml:space="preserve">KAMDAR AGENCIES
Address: HOLDING NO. 234  ALAMCHAND BAZAR CUTTACK SADAR 753001,9338402105
GST No:21AAEFK5458J1ZB
</t>
  </si>
  <si>
    <t>(RUPEES TWENTY FOUR THOUSAND FIVE HUNDRED SIXTY THREE ONLY)</t>
  </si>
  <si>
    <t>Bill Date:31/12/2024
Bill NO : 4108
Total Amount:25411.00</t>
  </si>
  <si>
    <t>09/11/2024</t>
  </si>
  <si>
    <t>PL/JA/18443</t>
  </si>
  <si>
    <t>0131</t>
  </si>
  <si>
    <t>PARADEEP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</si>
</sst>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85725</xdr:rowOff>
    </xdr:from>
    <xdr:to>
      <xdr:col>6</xdr:col>
      <xdr:colOff>238126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85725"/>
          <a:ext cx="3771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  <row r="87">
          <cell r="C87" t="str">
            <v>BASUDEVPUR</v>
          </cell>
          <cell r="E87">
            <v>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6" workbookViewId="0">
      <selection activeCell="A4" sqref="A4:A3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23" t="s">
        <v>0</v>
      </c>
      <c r="I1" s="23"/>
      <c r="J1" s="23"/>
      <c r="K1" s="23"/>
      <c r="L1" s="23"/>
    </row>
    <row r="2" spans="1:12" ht="69" customHeight="1">
      <c r="A2" s="22" t="s">
        <v>98</v>
      </c>
      <c r="B2" s="22"/>
      <c r="C2" s="22"/>
      <c r="D2" s="22"/>
      <c r="E2" s="22"/>
      <c r="F2" s="22"/>
      <c r="G2" s="22"/>
      <c r="H2" s="23" t="s">
        <v>100</v>
      </c>
      <c r="I2" s="23"/>
      <c r="J2" s="23"/>
      <c r="K2" s="23"/>
      <c r="L2" s="23"/>
    </row>
    <row r="3" spans="1:12" s="10" customFormat="1" ht="15" customHeight="1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11" t="s">
        <v>93</v>
      </c>
      <c r="I3" s="11" t="s">
        <v>94</v>
      </c>
      <c r="J3" s="11" t="s">
        <v>95</v>
      </c>
      <c r="K3" s="11" t="s">
        <v>96</v>
      </c>
      <c r="L3" s="9" t="s">
        <v>97</v>
      </c>
    </row>
    <row r="4" spans="1:12">
      <c r="A4" s="4">
        <v>1</v>
      </c>
      <c r="B4" s="14" t="s">
        <v>101</v>
      </c>
      <c r="C4" s="15" t="s">
        <v>102</v>
      </c>
      <c r="D4" s="14" t="s">
        <v>103</v>
      </c>
      <c r="E4" s="8" t="s">
        <v>57</v>
      </c>
      <c r="F4" s="4" t="s">
        <v>104</v>
      </c>
      <c r="G4" s="4">
        <v>3</v>
      </c>
      <c r="H4" s="12">
        <f>G4*10</f>
        <v>30</v>
      </c>
      <c r="I4" s="7">
        <f>VLOOKUP(F4,'[1]KAMDAR AGENCIES '!$C$5:$E$87,3,FALSE)</f>
        <v>1.49</v>
      </c>
      <c r="J4" s="7">
        <f>G4*2</f>
        <v>6</v>
      </c>
      <c r="K4" s="7">
        <v>50</v>
      </c>
      <c r="L4" s="7">
        <f>H4*I4+J4+K4</f>
        <v>100.7</v>
      </c>
    </row>
    <row r="5" spans="1:12">
      <c r="A5" s="4">
        <v>2</v>
      </c>
      <c r="B5" s="4" t="s">
        <v>1</v>
      </c>
      <c r="C5" s="4" t="s">
        <v>58</v>
      </c>
      <c r="D5" s="4" t="s">
        <v>2</v>
      </c>
      <c r="E5" s="8" t="s">
        <v>57</v>
      </c>
      <c r="F5" s="4" t="s">
        <v>41</v>
      </c>
      <c r="G5" s="4">
        <v>28</v>
      </c>
      <c r="H5" s="12">
        <f>G5*10</f>
        <v>280</v>
      </c>
      <c r="I5" s="7">
        <f>VLOOKUP(F5,'[1]KAMDAR AGENCIES '!$C$5:$E$87,3,FALSE)</f>
        <v>2</v>
      </c>
      <c r="J5" s="7">
        <f>G5*2</f>
        <v>56</v>
      </c>
      <c r="K5" s="7">
        <v>50</v>
      </c>
      <c r="L5" s="7">
        <f>H5*I5+J5+K5</f>
        <v>666</v>
      </c>
    </row>
    <row r="6" spans="1:12">
      <c r="A6" s="4">
        <v>3</v>
      </c>
      <c r="B6" s="4" t="s">
        <v>1</v>
      </c>
      <c r="C6" s="4" t="s">
        <v>78</v>
      </c>
      <c r="D6" s="4" t="s">
        <v>32</v>
      </c>
      <c r="E6" s="8" t="s">
        <v>57</v>
      </c>
      <c r="F6" s="4" t="s">
        <v>52</v>
      </c>
      <c r="G6" s="4">
        <v>111</v>
      </c>
      <c r="H6" s="12">
        <f t="shared" ref="H6:H31" si="0">G6*10</f>
        <v>1110</v>
      </c>
      <c r="I6" s="7">
        <f>VLOOKUP(F6,'[1]KAMDAR AGENCIES '!$C$5:$E$87,3,FALSE)</f>
        <v>1.44</v>
      </c>
      <c r="J6" s="7">
        <f t="shared" ref="J6:J31" si="1">G6*2</f>
        <v>222</v>
      </c>
      <c r="K6" s="7">
        <v>50</v>
      </c>
      <c r="L6" s="7">
        <f t="shared" ref="L6:L30" si="2">H6*I6+J6+K6</f>
        <v>1870.3999999999999</v>
      </c>
    </row>
    <row r="7" spans="1:12">
      <c r="A7" s="4">
        <v>4</v>
      </c>
      <c r="B7" s="4" t="s">
        <v>1</v>
      </c>
      <c r="C7" s="4" t="s">
        <v>79</v>
      </c>
      <c r="D7" s="4" t="s">
        <v>33</v>
      </c>
      <c r="E7" s="8" t="s">
        <v>57</v>
      </c>
      <c r="F7" s="4" t="s">
        <v>54</v>
      </c>
      <c r="G7" s="4">
        <v>37</v>
      </c>
      <c r="H7" s="12">
        <f t="shared" si="0"/>
        <v>370</v>
      </c>
      <c r="I7" s="7">
        <f>VLOOKUP(F7,'[1]KAMDAR AGENCIES '!$C$5:$E$87,3,FALSE)</f>
        <v>3.4</v>
      </c>
      <c r="J7" s="7">
        <f t="shared" si="1"/>
        <v>74</v>
      </c>
      <c r="K7" s="7">
        <v>50</v>
      </c>
      <c r="L7" s="7">
        <f t="shared" si="2"/>
        <v>1382</v>
      </c>
    </row>
    <row r="8" spans="1:12">
      <c r="A8" s="4">
        <v>5</v>
      </c>
      <c r="B8" s="4" t="s">
        <v>1</v>
      </c>
      <c r="C8" s="4" t="s">
        <v>81</v>
      </c>
      <c r="D8" s="4" t="s">
        <v>35</v>
      </c>
      <c r="E8" s="8" t="s">
        <v>57</v>
      </c>
      <c r="F8" s="4" t="s">
        <v>56</v>
      </c>
      <c r="G8" s="4">
        <v>50</v>
      </c>
      <c r="H8" s="12">
        <f t="shared" si="0"/>
        <v>500</v>
      </c>
      <c r="I8" s="7">
        <f>VLOOKUP(F8,'[1]KAMDAR AGENCIES '!$C$5:$E$87,3,FALSE)</f>
        <v>2</v>
      </c>
      <c r="J8" s="7">
        <f t="shared" si="1"/>
        <v>100</v>
      </c>
      <c r="K8" s="7">
        <v>50</v>
      </c>
      <c r="L8" s="7">
        <f t="shared" si="2"/>
        <v>1150</v>
      </c>
    </row>
    <row r="9" spans="1:12">
      <c r="A9" s="4">
        <v>6</v>
      </c>
      <c r="B9" s="4" t="s">
        <v>1</v>
      </c>
      <c r="C9" s="4" t="s">
        <v>82</v>
      </c>
      <c r="D9" s="4" t="s">
        <v>36</v>
      </c>
      <c r="E9" s="8" t="s">
        <v>57</v>
      </c>
      <c r="F9" s="4" t="s">
        <v>56</v>
      </c>
      <c r="G9" s="4">
        <v>49</v>
      </c>
      <c r="H9" s="12">
        <f t="shared" si="0"/>
        <v>490</v>
      </c>
      <c r="I9" s="7">
        <f>VLOOKUP(F9,'[1]KAMDAR AGENCIES '!$C$5:$E$87,3,FALSE)</f>
        <v>2</v>
      </c>
      <c r="J9" s="7">
        <f t="shared" si="1"/>
        <v>98</v>
      </c>
      <c r="K9" s="7">
        <v>50</v>
      </c>
      <c r="L9" s="7">
        <f t="shared" si="2"/>
        <v>1128</v>
      </c>
    </row>
    <row r="10" spans="1:12">
      <c r="A10" s="4">
        <v>7</v>
      </c>
      <c r="B10" s="4" t="s">
        <v>30</v>
      </c>
      <c r="C10" s="4" t="s">
        <v>77</v>
      </c>
      <c r="D10" s="4" t="s">
        <v>31</v>
      </c>
      <c r="E10" s="8" t="s">
        <v>57</v>
      </c>
      <c r="F10" s="4" t="s">
        <v>53</v>
      </c>
      <c r="G10" s="4">
        <v>68</v>
      </c>
      <c r="H10" s="12">
        <f t="shared" si="0"/>
        <v>680</v>
      </c>
      <c r="I10" s="7">
        <v>3.85</v>
      </c>
      <c r="J10" s="7">
        <f t="shared" si="1"/>
        <v>136</v>
      </c>
      <c r="K10" s="7">
        <v>50</v>
      </c>
      <c r="L10" s="7">
        <f t="shared" si="2"/>
        <v>2804</v>
      </c>
    </row>
    <row r="11" spans="1:12">
      <c r="A11" s="4">
        <v>8</v>
      </c>
      <c r="B11" s="4" t="s">
        <v>30</v>
      </c>
      <c r="C11" s="4" t="s">
        <v>80</v>
      </c>
      <c r="D11" s="4" t="s">
        <v>34</v>
      </c>
      <c r="E11" s="8" t="s">
        <v>57</v>
      </c>
      <c r="F11" s="4" t="s">
        <v>55</v>
      </c>
      <c r="G11" s="4">
        <v>45</v>
      </c>
      <c r="H11" s="12">
        <f t="shared" si="0"/>
        <v>450</v>
      </c>
      <c r="I11" s="7">
        <f>VLOOKUP(F11,'[1]KAMDAR AGENCIES '!$C$5:$E$87,3,FALSE)</f>
        <v>2</v>
      </c>
      <c r="J11" s="7">
        <f t="shared" si="1"/>
        <v>90</v>
      </c>
      <c r="K11" s="7">
        <v>50</v>
      </c>
      <c r="L11" s="7">
        <f t="shared" si="2"/>
        <v>1040</v>
      </c>
    </row>
    <row r="12" spans="1:12">
      <c r="A12" s="4">
        <v>9</v>
      </c>
      <c r="B12" s="4" t="s">
        <v>25</v>
      </c>
      <c r="C12" s="4" t="s">
        <v>73</v>
      </c>
      <c r="D12" s="4" t="s">
        <v>26</v>
      </c>
      <c r="E12" s="8" t="s">
        <v>57</v>
      </c>
      <c r="F12" s="4" t="s">
        <v>48</v>
      </c>
      <c r="G12" s="4">
        <v>10</v>
      </c>
      <c r="H12" s="12">
        <f t="shared" si="0"/>
        <v>100</v>
      </c>
      <c r="I12" s="7">
        <f>VLOOKUP(F12,'[1]KAMDAR AGENCIES '!$C$5:$E$87,3,FALSE)</f>
        <v>1.84</v>
      </c>
      <c r="J12" s="7">
        <f t="shared" si="1"/>
        <v>20</v>
      </c>
      <c r="K12" s="7">
        <v>50</v>
      </c>
      <c r="L12" s="7">
        <f t="shared" si="2"/>
        <v>254</v>
      </c>
    </row>
    <row r="13" spans="1:12">
      <c r="A13" s="4">
        <v>10</v>
      </c>
      <c r="B13" s="4" t="s">
        <v>25</v>
      </c>
      <c r="C13" s="4" t="s">
        <v>74</v>
      </c>
      <c r="D13" s="4" t="s">
        <v>27</v>
      </c>
      <c r="E13" s="8" t="s">
        <v>57</v>
      </c>
      <c r="F13" s="4" t="s">
        <v>48</v>
      </c>
      <c r="G13" s="4">
        <v>16</v>
      </c>
      <c r="H13" s="12">
        <f t="shared" si="0"/>
        <v>160</v>
      </c>
      <c r="I13" s="7">
        <f>VLOOKUP(F13,'[1]KAMDAR AGENCIES '!$C$5:$E$87,3,FALSE)</f>
        <v>1.84</v>
      </c>
      <c r="J13" s="7">
        <f t="shared" si="1"/>
        <v>32</v>
      </c>
      <c r="K13" s="7">
        <v>50</v>
      </c>
      <c r="L13" s="7">
        <f t="shared" si="2"/>
        <v>376.40000000000003</v>
      </c>
    </row>
    <row r="14" spans="1:12">
      <c r="A14" s="4">
        <v>11</v>
      </c>
      <c r="B14" s="4" t="s">
        <v>25</v>
      </c>
      <c r="C14" s="4" t="s">
        <v>75</v>
      </c>
      <c r="D14" s="4" t="s">
        <v>28</v>
      </c>
      <c r="E14" s="8" t="s">
        <v>57</v>
      </c>
      <c r="F14" s="4" t="s">
        <v>41</v>
      </c>
      <c r="G14" s="4">
        <v>65</v>
      </c>
      <c r="H14" s="12">
        <f t="shared" si="0"/>
        <v>650</v>
      </c>
      <c r="I14" s="7">
        <f>VLOOKUP(F14,'[1]KAMDAR AGENCIES '!$C$5:$E$87,3,FALSE)</f>
        <v>2</v>
      </c>
      <c r="J14" s="7">
        <f t="shared" si="1"/>
        <v>130</v>
      </c>
      <c r="K14" s="7">
        <v>50</v>
      </c>
      <c r="L14" s="7">
        <f t="shared" si="2"/>
        <v>1480</v>
      </c>
    </row>
    <row r="15" spans="1:12" ht="15.75" customHeight="1">
      <c r="A15" s="4">
        <v>12</v>
      </c>
      <c r="B15" s="4" t="s">
        <v>25</v>
      </c>
      <c r="C15" s="4" t="s">
        <v>76</v>
      </c>
      <c r="D15" s="4" t="s">
        <v>29</v>
      </c>
      <c r="E15" s="8" t="s">
        <v>57</v>
      </c>
      <c r="F15" s="4" t="s">
        <v>46</v>
      </c>
      <c r="G15" s="4">
        <v>30</v>
      </c>
      <c r="H15" s="12">
        <f t="shared" si="0"/>
        <v>300</v>
      </c>
      <c r="I15" s="7">
        <f>VLOOKUP(F15,'[1]KAMDAR AGENCIES '!$C$5:$E$87,3,FALSE)</f>
        <v>3.85</v>
      </c>
      <c r="J15" s="7">
        <f t="shared" si="1"/>
        <v>60</v>
      </c>
      <c r="K15" s="7">
        <v>50</v>
      </c>
      <c r="L15" s="7">
        <f t="shared" si="2"/>
        <v>1265</v>
      </c>
    </row>
    <row r="16" spans="1:12">
      <c r="A16" s="4">
        <v>13</v>
      </c>
      <c r="B16" s="4" t="s">
        <v>17</v>
      </c>
      <c r="C16" s="4" t="s">
        <v>67</v>
      </c>
      <c r="D16" s="4" t="s">
        <v>18</v>
      </c>
      <c r="E16" s="8" t="s">
        <v>57</v>
      </c>
      <c r="F16" s="4" t="s">
        <v>48</v>
      </c>
      <c r="G16" s="4">
        <v>23</v>
      </c>
      <c r="H16" s="12">
        <f t="shared" si="0"/>
        <v>230</v>
      </c>
      <c r="I16" s="7">
        <f>VLOOKUP(F16,'[1]KAMDAR AGENCIES '!$C$5:$E$87,3,FALSE)</f>
        <v>1.84</v>
      </c>
      <c r="J16" s="7">
        <f t="shared" si="1"/>
        <v>46</v>
      </c>
      <c r="K16" s="7">
        <v>50</v>
      </c>
      <c r="L16" s="7">
        <f t="shared" si="2"/>
        <v>519.20000000000005</v>
      </c>
    </row>
    <row r="17" spans="1:12">
      <c r="A17" s="4">
        <v>14</v>
      </c>
      <c r="B17" s="4" t="s">
        <v>17</v>
      </c>
      <c r="C17" s="4" t="s">
        <v>69</v>
      </c>
      <c r="D17" s="4" t="s">
        <v>21</v>
      </c>
      <c r="E17" s="8" t="s">
        <v>57</v>
      </c>
      <c r="F17" s="4" t="s">
        <v>50</v>
      </c>
      <c r="G17" s="4">
        <v>40</v>
      </c>
      <c r="H17" s="12">
        <f t="shared" si="0"/>
        <v>400</v>
      </c>
      <c r="I17" s="7">
        <f>VLOOKUP(F17,'[1]KAMDAR AGENCIES '!$C$5:$E$87,3,FALSE)</f>
        <v>3.19</v>
      </c>
      <c r="J17" s="7">
        <f t="shared" si="1"/>
        <v>80</v>
      </c>
      <c r="K17" s="7">
        <v>50</v>
      </c>
      <c r="L17" s="7">
        <f t="shared" si="2"/>
        <v>1406</v>
      </c>
    </row>
    <row r="18" spans="1:12">
      <c r="A18" s="4">
        <v>15</v>
      </c>
      <c r="B18" s="4" t="s">
        <v>17</v>
      </c>
      <c r="C18" s="4" t="s">
        <v>71</v>
      </c>
      <c r="D18" s="4" t="s">
        <v>23</v>
      </c>
      <c r="E18" s="8" t="s">
        <v>57</v>
      </c>
      <c r="F18" s="4" t="s">
        <v>50</v>
      </c>
      <c r="G18" s="4">
        <v>15</v>
      </c>
      <c r="H18" s="12">
        <f t="shared" si="0"/>
        <v>150</v>
      </c>
      <c r="I18" s="7">
        <f>VLOOKUP(F18,'[1]KAMDAR AGENCIES '!$C$5:$E$87,3,FALSE)</f>
        <v>3.19</v>
      </c>
      <c r="J18" s="7">
        <f t="shared" si="1"/>
        <v>30</v>
      </c>
      <c r="K18" s="7">
        <v>50</v>
      </c>
      <c r="L18" s="7">
        <f t="shared" si="2"/>
        <v>558.5</v>
      </c>
    </row>
    <row r="19" spans="1:12">
      <c r="A19" s="4">
        <v>16</v>
      </c>
      <c r="B19" s="4" t="s">
        <v>17</v>
      </c>
      <c r="C19" s="4" t="s">
        <v>72</v>
      </c>
      <c r="D19" s="4" t="s">
        <v>24</v>
      </c>
      <c r="E19" s="8" t="s">
        <v>57</v>
      </c>
      <c r="F19" s="4" t="s">
        <v>52</v>
      </c>
      <c r="G19" s="4">
        <v>2</v>
      </c>
      <c r="H19" s="12">
        <f t="shared" si="0"/>
        <v>20</v>
      </c>
      <c r="I19" s="7">
        <f>VLOOKUP(F19,'[1]KAMDAR AGENCIES '!$C$5:$E$87,3,FALSE)</f>
        <v>1.44</v>
      </c>
      <c r="J19" s="7">
        <f t="shared" si="1"/>
        <v>4</v>
      </c>
      <c r="K19" s="7">
        <v>50</v>
      </c>
      <c r="L19" s="7">
        <f t="shared" si="2"/>
        <v>82.8</v>
      </c>
    </row>
    <row r="20" spans="1:12">
      <c r="A20" s="4">
        <v>17</v>
      </c>
      <c r="B20" s="4" t="s">
        <v>17</v>
      </c>
      <c r="C20" s="4" t="s">
        <v>83</v>
      </c>
      <c r="D20" s="4" t="s">
        <v>37</v>
      </c>
      <c r="E20" s="8" t="s">
        <v>57</v>
      </c>
      <c r="F20" s="4" t="s">
        <v>43</v>
      </c>
      <c r="G20" s="4">
        <v>2</v>
      </c>
      <c r="H20" s="12">
        <f t="shared" si="0"/>
        <v>20</v>
      </c>
      <c r="I20" s="7">
        <f>VLOOKUP(F20,'[1]KAMDAR AGENCIES '!$C$5:$E$87,3,FALSE)</f>
        <v>1.28</v>
      </c>
      <c r="J20" s="7">
        <f t="shared" si="1"/>
        <v>4</v>
      </c>
      <c r="K20" s="7">
        <v>50</v>
      </c>
      <c r="L20" s="7">
        <f t="shared" si="2"/>
        <v>79.599999999999994</v>
      </c>
    </row>
    <row r="21" spans="1:12">
      <c r="A21" s="4">
        <v>18</v>
      </c>
      <c r="B21" s="4" t="s">
        <v>19</v>
      </c>
      <c r="C21" s="4" t="s">
        <v>68</v>
      </c>
      <c r="D21" s="4" t="s">
        <v>20</v>
      </c>
      <c r="E21" s="8" t="s">
        <v>57</v>
      </c>
      <c r="F21" s="4" t="s">
        <v>49</v>
      </c>
      <c r="G21" s="4">
        <v>1</v>
      </c>
      <c r="H21" s="12">
        <f t="shared" si="0"/>
        <v>10</v>
      </c>
      <c r="I21" s="7">
        <f>VLOOKUP(F21,'[1]KAMDAR AGENCIES '!$C$5:$E$87,3,FALSE)</f>
        <v>1.5</v>
      </c>
      <c r="J21" s="7">
        <f t="shared" si="1"/>
        <v>2</v>
      </c>
      <c r="K21" s="7">
        <v>50</v>
      </c>
      <c r="L21" s="7">
        <f t="shared" si="2"/>
        <v>67</v>
      </c>
    </row>
    <row r="22" spans="1:12">
      <c r="A22" s="4">
        <v>19</v>
      </c>
      <c r="B22" s="4" t="s">
        <v>13</v>
      </c>
      <c r="C22" s="4" t="s">
        <v>65</v>
      </c>
      <c r="D22" s="4" t="s">
        <v>14</v>
      </c>
      <c r="E22" s="8" t="s">
        <v>57</v>
      </c>
      <c r="F22" s="4" t="s">
        <v>42</v>
      </c>
      <c r="G22" s="4">
        <v>35</v>
      </c>
      <c r="H22" s="12">
        <f t="shared" si="0"/>
        <v>350</v>
      </c>
      <c r="I22" s="7">
        <f>VLOOKUP(F22,'[1]KAMDAR AGENCIES '!$C$5:$E$87,3,FALSE)</f>
        <v>4.3099999999999996</v>
      </c>
      <c r="J22" s="7">
        <f t="shared" si="1"/>
        <v>70</v>
      </c>
      <c r="K22" s="7">
        <v>50</v>
      </c>
      <c r="L22" s="7">
        <f t="shared" si="2"/>
        <v>1628.4999999999998</v>
      </c>
    </row>
    <row r="23" spans="1:12">
      <c r="A23" s="4">
        <v>20</v>
      </c>
      <c r="B23" s="4" t="s">
        <v>15</v>
      </c>
      <c r="C23" s="4" t="s">
        <v>66</v>
      </c>
      <c r="D23" s="4" t="s">
        <v>16</v>
      </c>
      <c r="E23" s="8" t="s">
        <v>57</v>
      </c>
      <c r="F23" s="4" t="s">
        <v>47</v>
      </c>
      <c r="G23" s="4">
        <v>10</v>
      </c>
      <c r="H23" s="12">
        <f t="shared" si="0"/>
        <v>100</v>
      </c>
      <c r="I23" s="7">
        <f>VLOOKUP(F23,'[1]KAMDAR AGENCIES '!$C$5:$E$87,3,FALSE)</f>
        <v>1.65</v>
      </c>
      <c r="J23" s="7">
        <f t="shared" si="1"/>
        <v>20</v>
      </c>
      <c r="K23" s="7">
        <v>50</v>
      </c>
      <c r="L23" s="7">
        <f t="shared" si="2"/>
        <v>235</v>
      </c>
    </row>
    <row r="24" spans="1:12">
      <c r="A24" s="4">
        <v>21</v>
      </c>
      <c r="B24" s="4" t="s">
        <v>11</v>
      </c>
      <c r="C24" s="4" t="s">
        <v>64</v>
      </c>
      <c r="D24" s="4" t="s">
        <v>12</v>
      </c>
      <c r="E24" s="8" t="s">
        <v>57</v>
      </c>
      <c r="F24" s="4" t="s">
        <v>46</v>
      </c>
      <c r="G24" s="4">
        <v>52</v>
      </c>
      <c r="H24" s="12">
        <f t="shared" si="0"/>
        <v>520</v>
      </c>
      <c r="I24" s="7">
        <f>VLOOKUP(F24,'[1]KAMDAR AGENCIES '!$C$5:$E$87,3,FALSE)</f>
        <v>3.85</v>
      </c>
      <c r="J24" s="7">
        <f t="shared" si="1"/>
        <v>104</v>
      </c>
      <c r="K24" s="7">
        <v>50</v>
      </c>
      <c r="L24" s="7">
        <f t="shared" si="2"/>
        <v>2156</v>
      </c>
    </row>
    <row r="25" spans="1:12">
      <c r="A25" s="4">
        <v>22</v>
      </c>
      <c r="B25" s="4" t="s">
        <v>38</v>
      </c>
      <c r="C25" s="4" t="s">
        <v>84</v>
      </c>
      <c r="D25" s="4" t="s">
        <v>39</v>
      </c>
      <c r="E25" s="8" t="s">
        <v>57</v>
      </c>
      <c r="F25" s="4" t="s">
        <v>48</v>
      </c>
      <c r="G25" s="4">
        <v>20</v>
      </c>
      <c r="H25" s="12">
        <f t="shared" si="0"/>
        <v>200</v>
      </c>
      <c r="I25" s="7">
        <f>VLOOKUP(F25,'[1]KAMDAR AGENCIES '!$C$5:$E$87,3,FALSE)</f>
        <v>1.84</v>
      </c>
      <c r="J25" s="7">
        <f t="shared" si="1"/>
        <v>40</v>
      </c>
      <c r="K25" s="7">
        <v>50</v>
      </c>
      <c r="L25" s="7">
        <f t="shared" si="2"/>
        <v>458</v>
      </c>
    </row>
    <row r="26" spans="1:12">
      <c r="A26" s="4">
        <v>23</v>
      </c>
      <c r="B26" s="4" t="s">
        <v>9</v>
      </c>
      <c r="C26" s="4" t="s">
        <v>63</v>
      </c>
      <c r="D26" s="4" t="s">
        <v>10</v>
      </c>
      <c r="E26" s="8" t="s">
        <v>57</v>
      </c>
      <c r="F26" s="4" t="s">
        <v>43</v>
      </c>
      <c r="G26" s="4">
        <v>31</v>
      </c>
      <c r="H26" s="12">
        <f t="shared" si="0"/>
        <v>310</v>
      </c>
      <c r="I26" s="7">
        <f>VLOOKUP(F26,'[1]KAMDAR AGENCIES '!$C$5:$E$87,3,FALSE)</f>
        <v>1.28</v>
      </c>
      <c r="J26" s="7">
        <f t="shared" si="1"/>
        <v>62</v>
      </c>
      <c r="K26" s="7">
        <v>50</v>
      </c>
      <c r="L26" s="7">
        <f t="shared" si="2"/>
        <v>508.8</v>
      </c>
    </row>
    <row r="27" spans="1:12">
      <c r="A27" s="4">
        <v>24</v>
      </c>
      <c r="B27" s="4" t="s">
        <v>3</v>
      </c>
      <c r="C27" s="4" t="s">
        <v>59</v>
      </c>
      <c r="D27" s="4" t="s">
        <v>4</v>
      </c>
      <c r="E27" s="8" t="s">
        <v>57</v>
      </c>
      <c r="F27" s="4" t="s">
        <v>42</v>
      </c>
      <c r="G27" s="4">
        <v>43</v>
      </c>
      <c r="H27" s="12">
        <f t="shared" si="0"/>
        <v>430</v>
      </c>
      <c r="I27" s="7">
        <f>VLOOKUP(F27,'[1]KAMDAR AGENCIES '!$C$5:$E$87,3,FALSE)</f>
        <v>4.3099999999999996</v>
      </c>
      <c r="J27" s="7">
        <f t="shared" si="1"/>
        <v>86</v>
      </c>
      <c r="K27" s="7">
        <v>50</v>
      </c>
      <c r="L27" s="7">
        <f t="shared" si="2"/>
        <v>1989.2999999999997</v>
      </c>
    </row>
    <row r="28" spans="1:12">
      <c r="A28" s="4">
        <v>25</v>
      </c>
      <c r="B28" s="4" t="s">
        <v>3</v>
      </c>
      <c r="C28" s="4" t="s">
        <v>61</v>
      </c>
      <c r="D28" s="4" t="s">
        <v>7</v>
      </c>
      <c r="E28" s="8" t="s">
        <v>57</v>
      </c>
      <c r="F28" s="4" t="s">
        <v>44</v>
      </c>
      <c r="G28" s="4">
        <v>20</v>
      </c>
      <c r="H28" s="12">
        <f t="shared" si="0"/>
        <v>200</v>
      </c>
      <c r="I28" s="7">
        <f>VLOOKUP(F28,'[1]KAMDAR AGENCIES '!$C$5:$E$87,3,FALSE)</f>
        <v>2.2000000000000002</v>
      </c>
      <c r="J28" s="7">
        <f t="shared" si="1"/>
        <v>40</v>
      </c>
      <c r="K28" s="7">
        <v>50</v>
      </c>
      <c r="L28" s="7">
        <f t="shared" si="2"/>
        <v>530</v>
      </c>
    </row>
    <row r="29" spans="1:12">
      <c r="A29" s="4">
        <v>26</v>
      </c>
      <c r="B29" s="4" t="s">
        <v>3</v>
      </c>
      <c r="C29" s="4" t="s">
        <v>62</v>
      </c>
      <c r="D29" s="4" t="s">
        <v>8</v>
      </c>
      <c r="E29" s="8" t="s">
        <v>57</v>
      </c>
      <c r="F29" s="4" t="s">
        <v>45</v>
      </c>
      <c r="G29" s="4">
        <v>20</v>
      </c>
      <c r="H29" s="12">
        <f t="shared" si="0"/>
        <v>200</v>
      </c>
      <c r="I29" s="7">
        <f>VLOOKUP(F29,'[1]KAMDAR AGENCIES '!$C$5:$E$87,3,FALSE)</f>
        <v>1.52</v>
      </c>
      <c r="J29" s="7">
        <f t="shared" si="1"/>
        <v>40</v>
      </c>
      <c r="K29" s="7">
        <v>50</v>
      </c>
      <c r="L29" s="7">
        <f t="shared" si="2"/>
        <v>394</v>
      </c>
    </row>
    <row r="30" spans="1:12">
      <c r="A30" s="4">
        <v>27</v>
      </c>
      <c r="B30" s="4" t="s">
        <v>3</v>
      </c>
      <c r="C30" s="4" t="s">
        <v>70</v>
      </c>
      <c r="D30" s="4" t="s">
        <v>22</v>
      </c>
      <c r="E30" s="8" t="s">
        <v>57</v>
      </c>
      <c r="F30" s="4" t="s">
        <v>51</v>
      </c>
      <c r="G30" s="4">
        <v>32</v>
      </c>
      <c r="H30" s="12">
        <f t="shared" si="0"/>
        <v>320</v>
      </c>
      <c r="I30" s="13">
        <v>2.65</v>
      </c>
      <c r="J30" s="7">
        <f t="shared" si="1"/>
        <v>64</v>
      </c>
      <c r="K30" s="7">
        <v>50</v>
      </c>
      <c r="L30" s="7">
        <f t="shared" si="2"/>
        <v>962</v>
      </c>
    </row>
    <row r="31" spans="1:12">
      <c r="A31" s="4">
        <v>28</v>
      </c>
      <c r="B31" s="4" t="s">
        <v>5</v>
      </c>
      <c r="C31" s="4" t="s">
        <v>60</v>
      </c>
      <c r="D31" s="4" t="s">
        <v>6</v>
      </c>
      <c r="E31" s="8" t="s">
        <v>57</v>
      </c>
      <c r="F31" s="4" t="s">
        <v>43</v>
      </c>
      <c r="G31" s="4">
        <v>25</v>
      </c>
      <c r="H31" s="12">
        <f t="shared" si="0"/>
        <v>250</v>
      </c>
      <c r="I31" s="7">
        <f>VLOOKUP(F31,'[1]KAMDAR AGENCIES '!$C$5:$E$87,3,FALSE)</f>
        <v>1.28</v>
      </c>
      <c r="J31" s="7">
        <f t="shared" si="1"/>
        <v>50</v>
      </c>
      <c r="K31" s="7">
        <v>50</v>
      </c>
      <c r="L31" s="7">
        <f>H31*I31+J31+K31</f>
        <v>420</v>
      </c>
    </row>
    <row r="32" spans="1:12" s="3" customFormat="1">
      <c r="A32" s="18" t="s">
        <v>99</v>
      </c>
      <c r="B32" s="19"/>
      <c r="C32" s="19"/>
      <c r="D32" s="19"/>
      <c r="E32" s="19"/>
      <c r="F32" s="19"/>
      <c r="G32" s="19"/>
      <c r="H32" s="20"/>
      <c r="I32" s="20"/>
      <c r="J32" s="20"/>
      <c r="K32" s="21"/>
      <c r="L32" s="6">
        <f>ROUND(SUM(L5:L31),0)</f>
        <v>25411</v>
      </c>
    </row>
    <row r="33" spans="1:12" s="3" customFormat="1" ht="30" customHeight="1">
      <c r="A33" s="16" t="s">
        <v>85</v>
      </c>
      <c r="B33" s="16"/>
      <c r="C33" s="16"/>
      <c r="D33" s="16"/>
      <c r="E33" s="16"/>
      <c r="F33" s="16"/>
      <c r="G33" s="16"/>
      <c r="H33" s="17"/>
      <c r="I33" s="17"/>
      <c r="J33" s="17"/>
      <c r="K33" s="17"/>
      <c r="L33" s="17"/>
    </row>
    <row r="34" spans="1:12" s="3" customFormat="1" ht="30" customHeight="1">
      <c r="A34" s="16" t="s">
        <v>40</v>
      </c>
      <c r="B34" s="16"/>
      <c r="C34" s="16"/>
      <c r="D34" s="16"/>
      <c r="E34" s="16"/>
      <c r="F34" s="16"/>
      <c r="G34" s="16"/>
      <c r="H34" s="17"/>
      <c r="I34" s="17"/>
      <c r="J34" s="17"/>
      <c r="K34" s="17"/>
      <c r="L34" s="17"/>
    </row>
  </sheetData>
  <sortState ref="B4:K30">
    <sortCondition ref="B4"/>
  </sortState>
  <mergeCells count="7">
    <mergeCell ref="A33:L33"/>
    <mergeCell ref="A34:L34"/>
    <mergeCell ref="A32:K32"/>
    <mergeCell ref="A1:G1"/>
    <mergeCell ref="H1:L1"/>
    <mergeCell ref="A2:G2"/>
    <mergeCell ref="H2:L2"/>
  </mergeCells>
  <conditionalFormatting sqref="C1:C1048576">
    <cfRule type="duplicateValues" dxfId="0" priority="2"/>
    <cfRule type="duplicateValues" dxfId="1" priority="1"/>
  </conditionalFormatting>
  <pageMargins left="0.3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2025-01-07T04:51:54Z</cp:lastPrinted>
  <dcterms:created xsi:type="dcterms:W3CDTF">2025-01-06T06:40:04Z</dcterms:created>
  <dcterms:modified xsi:type="dcterms:W3CDTF">2025-01-07T05:51:00Z</dcterms:modified>
</cp:coreProperties>
</file>